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5600" windowHeight="7755" tabRatio="951" activeTab="2"/>
  </bookViews>
  <sheets>
    <sheet name="นิยาม" sheetId="18" r:id="rId1"/>
    <sheet name="ลงรายงาน" sheetId="1" r:id="rId2"/>
    <sheet name="ประเมินผลงาน" sheetId="2" r:id="rId3"/>
  </sheets>
  <calcPr calcId="144525"/>
</workbook>
</file>

<file path=xl/calcChain.xml><?xml version="1.0" encoding="utf-8"?>
<calcChain xmlns="http://schemas.openxmlformats.org/spreadsheetml/2006/main">
  <c r="F31" i="2" l="1"/>
  <c r="G31" i="2"/>
  <c r="H31" i="2"/>
  <c r="I31" i="2"/>
  <c r="J31" i="2"/>
  <c r="K31" i="2"/>
  <c r="L31" i="2"/>
  <c r="M31" i="2"/>
  <c r="N31" i="2"/>
  <c r="O31" i="2"/>
  <c r="P31" i="2"/>
  <c r="E31" i="2"/>
  <c r="F30" i="2"/>
  <c r="G30" i="2"/>
  <c r="H30" i="2"/>
  <c r="I30" i="2"/>
  <c r="J30" i="2"/>
  <c r="K30" i="2"/>
  <c r="L30" i="2"/>
  <c r="L32" i="2" s="1"/>
  <c r="M30" i="2"/>
  <c r="N30" i="2"/>
  <c r="O30" i="2"/>
  <c r="P30" i="2"/>
  <c r="E30" i="2"/>
  <c r="F16" i="2"/>
  <c r="G16" i="2"/>
  <c r="H16" i="2"/>
  <c r="I16" i="2"/>
  <c r="J16" i="2"/>
  <c r="K16" i="2"/>
  <c r="L16" i="2"/>
  <c r="M16" i="2"/>
  <c r="N16" i="2"/>
  <c r="O16" i="2"/>
  <c r="P16" i="2"/>
  <c r="E16" i="2"/>
  <c r="F15" i="2"/>
  <c r="G15" i="2"/>
  <c r="H15" i="2"/>
  <c r="I15" i="2"/>
  <c r="J15" i="2"/>
  <c r="K15" i="2"/>
  <c r="L15" i="2"/>
  <c r="M15" i="2"/>
  <c r="N15" i="2"/>
  <c r="O15" i="2"/>
  <c r="P15" i="2"/>
  <c r="E15" i="2"/>
  <c r="F7" i="2"/>
  <c r="G7" i="2"/>
  <c r="H7" i="2"/>
  <c r="I7" i="2"/>
  <c r="J7" i="2"/>
  <c r="K7" i="2"/>
  <c r="L7" i="2"/>
  <c r="M7" i="2"/>
  <c r="N7" i="2"/>
  <c r="O7" i="2"/>
  <c r="P7" i="2"/>
  <c r="E7" i="2"/>
  <c r="Q4" i="2"/>
  <c r="P4" i="2"/>
  <c r="O4" i="2"/>
  <c r="N4" i="2"/>
  <c r="M4" i="2"/>
  <c r="L4" i="2"/>
  <c r="K4" i="2"/>
  <c r="J4" i="2"/>
  <c r="I4" i="2"/>
  <c r="H4" i="2"/>
  <c r="G4" i="2"/>
  <c r="F4" i="2"/>
  <c r="E4" i="2"/>
  <c r="F14" i="2"/>
  <c r="G14" i="2"/>
  <c r="H14" i="2"/>
  <c r="I14" i="2"/>
  <c r="J14" i="2"/>
  <c r="K14" i="2"/>
  <c r="L14" i="2"/>
  <c r="M14" i="2"/>
  <c r="N14" i="2"/>
  <c r="O14" i="2"/>
  <c r="P14" i="2"/>
  <c r="Q14" i="2"/>
  <c r="E14" i="2"/>
  <c r="F8" i="2"/>
  <c r="G8" i="2"/>
  <c r="H8" i="2"/>
  <c r="I8" i="2"/>
  <c r="J8" i="2"/>
  <c r="K8" i="2"/>
  <c r="L8" i="2"/>
  <c r="M8" i="2"/>
  <c r="N8" i="2"/>
  <c r="O8" i="2"/>
  <c r="P8" i="2"/>
  <c r="E8" i="2"/>
  <c r="Q50" i="1"/>
  <c r="Q94" i="1"/>
  <c r="Q93" i="1"/>
  <c r="Q92" i="1"/>
  <c r="Q91" i="1"/>
  <c r="Q90" i="1"/>
  <c r="Q89" i="1"/>
  <c r="Q88" i="1"/>
  <c r="Q87" i="1"/>
  <c r="Q86" i="1"/>
  <c r="Q85" i="1"/>
  <c r="Q84" i="1"/>
  <c r="K32" i="2"/>
  <c r="J32" i="2"/>
  <c r="M17" i="2" l="1"/>
  <c r="Q30" i="2"/>
  <c r="Q32" i="2" s="1"/>
  <c r="I32" i="2"/>
  <c r="N17" i="2"/>
  <c r="F17" i="2"/>
  <c r="Q31" i="2"/>
  <c r="E32" i="2"/>
  <c r="P32" i="2"/>
  <c r="H32" i="2"/>
  <c r="O32" i="2"/>
  <c r="G32" i="2"/>
  <c r="N32" i="2"/>
  <c r="F32" i="2"/>
  <c r="M32" i="2"/>
  <c r="O17" i="2"/>
  <c r="G17" i="2"/>
  <c r="Q15" i="2"/>
  <c r="J17" i="2"/>
  <c r="L17" i="2"/>
  <c r="E17" i="2"/>
  <c r="I17" i="2"/>
  <c r="K17" i="2"/>
  <c r="P17" i="2"/>
  <c r="H17" i="2"/>
  <c r="Q16" i="2"/>
  <c r="Q17" i="2" s="1"/>
  <c r="Q8" i="2"/>
  <c r="Q7" i="2"/>
  <c r="F12" i="2"/>
  <c r="G12" i="2"/>
  <c r="H12" i="2"/>
  <c r="I12" i="2"/>
  <c r="J12" i="2"/>
  <c r="K12" i="2"/>
  <c r="L12" i="2"/>
  <c r="M12" i="2"/>
  <c r="N12" i="2"/>
  <c r="O12" i="2"/>
  <c r="P12" i="2"/>
  <c r="E12" i="2"/>
  <c r="Q95" i="1"/>
  <c r="Q96" i="1"/>
  <c r="Q74" i="1"/>
  <c r="Q75" i="1"/>
  <c r="Q76" i="1"/>
  <c r="Q77" i="1"/>
  <c r="Q78" i="1"/>
  <c r="Q79" i="1"/>
  <c r="Q80" i="1"/>
  <c r="Q81" i="1"/>
  <c r="Q82" i="1"/>
  <c r="Q83" i="1"/>
  <c r="Q97" i="1"/>
  <c r="Q98" i="1"/>
  <c r="Q100" i="1"/>
  <c r="F41" i="2" l="1"/>
  <c r="G41" i="2"/>
  <c r="H41" i="2"/>
  <c r="I41" i="2"/>
  <c r="J41" i="2"/>
  <c r="K41" i="2"/>
  <c r="L41" i="2"/>
  <c r="M41" i="2"/>
  <c r="N41" i="2"/>
  <c r="O41" i="2"/>
  <c r="P41" i="2"/>
  <c r="E41" i="2"/>
  <c r="F38" i="2"/>
  <c r="G38" i="2"/>
  <c r="H38" i="2"/>
  <c r="I38" i="2"/>
  <c r="J38" i="2"/>
  <c r="K38" i="2"/>
  <c r="L38" i="2"/>
  <c r="M38" i="2"/>
  <c r="N38" i="2"/>
  <c r="O38" i="2"/>
  <c r="P38" i="2"/>
  <c r="F37" i="2"/>
  <c r="G37" i="2"/>
  <c r="H37" i="2"/>
  <c r="I37" i="2"/>
  <c r="J37" i="2"/>
  <c r="K37" i="2"/>
  <c r="L37" i="2"/>
  <c r="M37" i="2"/>
  <c r="N37" i="2"/>
  <c r="O37" i="2"/>
  <c r="P37" i="2"/>
  <c r="F25" i="2"/>
  <c r="G25" i="2"/>
  <c r="H25" i="2"/>
  <c r="I25" i="2"/>
  <c r="J25" i="2"/>
  <c r="K25" i="2"/>
  <c r="L25" i="2"/>
  <c r="M25" i="2"/>
  <c r="N25" i="2"/>
  <c r="O25" i="2"/>
  <c r="P25" i="2"/>
  <c r="F24" i="2"/>
  <c r="G24" i="2"/>
  <c r="H24" i="2"/>
  <c r="I24" i="2"/>
  <c r="J24" i="2"/>
  <c r="K24" i="2"/>
  <c r="L24" i="2"/>
  <c r="M24" i="2"/>
  <c r="N24" i="2"/>
  <c r="O24" i="2"/>
  <c r="P24" i="2"/>
  <c r="E25" i="2"/>
  <c r="E24" i="2"/>
  <c r="F28" i="2"/>
  <c r="G28" i="2"/>
  <c r="H28" i="2"/>
  <c r="I28" i="2"/>
  <c r="J28" i="2"/>
  <c r="K28" i="2"/>
  <c r="L28" i="2"/>
  <c r="M28" i="2"/>
  <c r="N28" i="2"/>
  <c r="O28" i="2"/>
  <c r="P28" i="2"/>
  <c r="E28" i="2"/>
  <c r="F27" i="2"/>
  <c r="G27" i="2"/>
  <c r="H27" i="2"/>
  <c r="I27" i="2"/>
  <c r="J27" i="2"/>
  <c r="K27" i="2"/>
  <c r="L27" i="2"/>
  <c r="M27" i="2"/>
  <c r="N27" i="2"/>
  <c r="O27" i="2"/>
  <c r="P27" i="2"/>
  <c r="E27" i="2"/>
  <c r="F22" i="2"/>
  <c r="G22" i="2"/>
  <c r="H22" i="2"/>
  <c r="I22" i="2"/>
  <c r="J22" i="2"/>
  <c r="K22" i="2"/>
  <c r="L22" i="2"/>
  <c r="M22" i="2"/>
  <c r="N22" i="2"/>
  <c r="O22" i="2"/>
  <c r="P22" i="2"/>
  <c r="F21" i="2"/>
  <c r="G21" i="2"/>
  <c r="H21" i="2"/>
  <c r="I21" i="2"/>
  <c r="J21" i="2"/>
  <c r="K21" i="2"/>
  <c r="L21" i="2"/>
  <c r="M21" i="2"/>
  <c r="N21" i="2"/>
  <c r="O21" i="2"/>
  <c r="P21" i="2"/>
  <c r="E22" i="2"/>
  <c r="E21" i="2"/>
  <c r="F35" i="2"/>
  <c r="G35" i="2"/>
  <c r="H35" i="2"/>
  <c r="I35" i="2"/>
  <c r="J35" i="2"/>
  <c r="K35" i="2"/>
  <c r="L35" i="2"/>
  <c r="M35" i="2"/>
  <c r="N35" i="2"/>
  <c r="O35" i="2"/>
  <c r="P35" i="2"/>
  <c r="F34" i="2"/>
  <c r="G34" i="2"/>
  <c r="H34" i="2"/>
  <c r="I34" i="2"/>
  <c r="J34" i="2"/>
  <c r="K34" i="2"/>
  <c r="L34" i="2"/>
  <c r="M34" i="2"/>
  <c r="N34" i="2"/>
  <c r="O34" i="2"/>
  <c r="P34" i="2"/>
  <c r="E35" i="2"/>
  <c r="E34" i="2"/>
  <c r="F19" i="2"/>
  <c r="G19" i="2"/>
  <c r="H19" i="2"/>
  <c r="I19" i="2"/>
  <c r="J19" i="2"/>
  <c r="K19" i="2"/>
  <c r="L19" i="2"/>
  <c r="M19" i="2"/>
  <c r="N19" i="2"/>
  <c r="O19" i="2"/>
  <c r="P19" i="2"/>
  <c r="E19" i="2"/>
  <c r="F18" i="2"/>
  <c r="G18" i="2"/>
  <c r="H18" i="2"/>
  <c r="I18" i="2"/>
  <c r="J18" i="2"/>
  <c r="K18" i="2"/>
  <c r="L18" i="2"/>
  <c r="M18" i="2"/>
  <c r="N18" i="2"/>
  <c r="O18" i="2"/>
  <c r="P18" i="2"/>
  <c r="E18" i="2"/>
  <c r="P9" i="2"/>
  <c r="F5" i="2"/>
  <c r="G5" i="2"/>
  <c r="H5" i="2"/>
  <c r="I5" i="2"/>
  <c r="J5" i="2"/>
  <c r="K5" i="2"/>
  <c r="L5" i="2"/>
  <c r="M5" i="2"/>
  <c r="N5" i="2"/>
  <c r="O5" i="2"/>
  <c r="P5" i="2"/>
  <c r="E5" i="2"/>
  <c r="Q72" i="1"/>
  <c r="J9" i="2"/>
  <c r="K9" i="2"/>
  <c r="L9" i="2"/>
  <c r="I9" i="2" l="1"/>
  <c r="H9" i="2"/>
  <c r="O9" i="2"/>
  <c r="G9" i="2"/>
  <c r="N9" i="2"/>
  <c r="F9" i="2"/>
  <c r="M9" i="2"/>
  <c r="E9" i="2"/>
  <c r="K40" i="2" l="1"/>
  <c r="K42" i="2" s="1"/>
  <c r="E40" i="2"/>
  <c r="E42" i="2" s="1"/>
  <c r="F40" i="2"/>
  <c r="F42" i="2" s="1"/>
  <c r="G40" i="2"/>
  <c r="G42" i="2" s="1"/>
  <c r="H40" i="2"/>
  <c r="H42" i="2" s="1"/>
  <c r="I40" i="2"/>
  <c r="I42" i="2" s="1"/>
  <c r="J40" i="2"/>
  <c r="J42" i="2" s="1"/>
  <c r="L40" i="2"/>
  <c r="L42" i="2" s="1"/>
  <c r="M40" i="2"/>
  <c r="M42" i="2" s="1"/>
  <c r="N40" i="2"/>
  <c r="N42" i="2" s="1"/>
  <c r="O40" i="2"/>
  <c r="O42" i="2" s="1"/>
  <c r="P40" i="2"/>
  <c r="P42" i="2" s="1"/>
  <c r="F39" i="2"/>
  <c r="L39" i="2"/>
  <c r="N39" i="2"/>
  <c r="G39" i="2"/>
  <c r="H39" i="2"/>
  <c r="M39" i="2"/>
  <c r="O39" i="2"/>
  <c r="P39" i="2"/>
  <c r="E38" i="2"/>
  <c r="Q38" i="2" s="1"/>
  <c r="I39" i="2"/>
  <c r="J39" i="2"/>
  <c r="K39" i="2"/>
  <c r="E37" i="2"/>
  <c r="Q37" i="2" s="1"/>
  <c r="G26" i="2"/>
  <c r="L26" i="2"/>
  <c r="N26" i="2"/>
  <c r="O26" i="2"/>
  <c r="H26" i="2"/>
  <c r="I26" i="2"/>
  <c r="J26" i="2"/>
  <c r="K26" i="2"/>
  <c r="P26" i="2"/>
  <c r="E26" i="2"/>
  <c r="Q24" i="2"/>
  <c r="F26" i="2"/>
  <c r="M26" i="2"/>
  <c r="Q41" i="2"/>
  <c r="Q25" i="2"/>
  <c r="H29" i="2"/>
  <c r="I29" i="2"/>
  <c r="J29" i="2"/>
  <c r="K29" i="2"/>
  <c r="M29" i="2"/>
  <c r="P29" i="2"/>
  <c r="E29" i="2"/>
  <c r="L29" i="2"/>
  <c r="P23" i="2"/>
  <c r="G23" i="2"/>
  <c r="O23" i="2"/>
  <c r="H23" i="2"/>
  <c r="Q21" i="2"/>
  <c r="K23" i="2"/>
  <c r="Q27" i="2"/>
  <c r="O29" i="2"/>
  <c r="G29" i="2"/>
  <c r="N23" i="2"/>
  <c r="F23" i="2"/>
  <c r="J23" i="2"/>
  <c r="N29" i="2"/>
  <c r="M23" i="2"/>
  <c r="E23" i="2"/>
  <c r="I23" i="2"/>
  <c r="L23" i="2"/>
  <c r="Q28" i="2"/>
  <c r="Q22" i="2"/>
  <c r="F29" i="2"/>
  <c r="I36" i="2"/>
  <c r="J36" i="2"/>
  <c r="K36" i="2"/>
  <c r="O36" i="2"/>
  <c r="E36" i="2"/>
  <c r="F36" i="2"/>
  <c r="G36" i="2"/>
  <c r="N36" i="2"/>
  <c r="F11" i="2"/>
  <c r="F13" i="2" s="1"/>
  <c r="G11" i="2"/>
  <c r="G13" i="2" s="1"/>
  <c r="H11" i="2"/>
  <c r="H13" i="2" s="1"/>
  <c r="I11" i="2"/>
  <c r="I13" i="2" s="1"/>
  <c r="J11" i="2"/>
  <c r="J13" i="2" s="1"/>
  <c r="K11" i="2"/>
  <c r="K13" i="2" s="1"/>
  <c r="L11" i="2"/>
  <c r="L13" i="2" s="1"/>
  <c r="M11" i="2"/>
  <c r="M13" i="2" s="1"/>
  <c r="N11" i="2"/>
  <c r="N13" i="2" s="1"/>
  <c r="O11" i="2"/>
  <c r="O13" i="2" s="1"/>
  <c r="P11" i="2"/>
  <c r="P13" i="2" s="1"/>
  <c r="E11" i="2"/>
  <c r="E13" i="2" s="1"/>
  <c r="Q34" i="2"/>
  <c r="L36" i="2"/>
  <c r="P36" i="2"/>
  <c r="H36" i="2"/>
  <c r="M36" i="2"/>
  <c r="Q35" i="2"/>
  <c r="G20" i="2"/>
  <c r="O20" i="2"/>
  <c r="K20" i="2"/>
  <c r="N20" i="2"/>
  <c r="F20" i="2"/>
  <c r="J20" i="2"/>
  <c r="I20" i="2"/>
  <c r="M20" i="2"/>
  <c r="E20" i="2"/>
  <c r="P20" i="2"/>
  <c r="H20" i="2"/>
  <c r="Q18" i="2"/>
  <c r="L20" i="2"/>
  <c r="Q19" i="2"/>
  <c r="Q12" i="2"/>
  <c r="Q70" i="1"/>
  <c r="Q71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48" i="1"/>
  <c r="Q47" i="1"/>
  <c r="Q46" i="1"/>
  <c r="Q45" i="1"/>
  <c r="Q44" i="1"/>
  <c r="Q43" i="1"/>
  <c r="Q49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L6" i="2"/>
  <c r="P6" i="2"/>
  <c r="I6" i="2"/>
  <c r="J6" i="2"/>
  <c r="M6" i="2"/>
  <c r="O6" i="2"/>
  <c r="G6" i="2"/>
  <c r="K6" i="2"/>
  <c r="E6" i="2"/>
  <c r="N6" i="2"/>
  <c r="F6" i="2"/>
  <c r="H6" i="2"/>
  <c r="Q5" i="2"/>
  <c r="Q6" i="2" s="1"/>
  <c r="Q20" i="2" l="1"/>
  <c r="Q40" i="2"/>
  <c r="Q42" i="2" s="1"/>
  <c r="Q26" i="2"/>
  <c r="Q29" i="2"/>
  <c r="Q23" i="2"/>
  <c r="Q36" i="2"/>
  <c r="Q11" i="2"/>
  <c r="Q13" i="2" s="1"/>
  <c r="Q9" i="2"/>
  <c r="E39" i="2"/>
  <c r="Q39" i="2"/>
</calcChain>
</file>

<file path=xl/comments1.xml><?xml version="1.0" encoding="utf-8"?>
<comments xmlns="http://schemas.openxmlformats.org/spreadsheetml/2006/main">
  <authors>
    <author>keng</author>
  </authors>
  <commentList>
    <comment ref="C95" authorId="0">
      <text>
        <r>
          <rPr>
            <b/>
            <sz val="9"/>
            <color indexed="81"/>
            <rFont val="Tahoma"/>
            <family val="2"/>
          </rPr>
          <t>-การเสียชีวิต หมายถึง การเสียชีวิตทั้งในห้อง
ฉุกเฉินหรือในผู้ป่วยใน (IPD,ICU,OR) ไม่รวมการเสียชีวิตที่แพทย์วินิจฉัย DBA(Death Before Arrival)
-24 ชั่วโมง หมายถึง เริ่มนับจากเวลาที่ผู้ป่วยมาห้องฉุกเฉิน (ER Arrival Time)</t>
        </r>
      </text>
    </comment>
  </commentList>
</comments>
</file>

<file path=xl/sharedStrings.xml><?xml version="1.0" encoding="utf-8"?>
<sst xmlns="http://schemas.openxmlformats.org/spreadsheetml/2006/main" count="610" uniqueCount="255">
  <si>
    <t>รายการข้อมูล</t>
  </si>
  <si>
    <t>Non-Trauma</t>
  </si>
  <si>
    <t>Cat 1</t>
  </si>
  <si>
    <t>Cat 2</t>
  </si>
  <si>
    <t>Cat 3</t>
  </si>
  <si>
    <t>Cat 4</t>
  </si>
  <si>
    <t>Cat 5</t>
  </si>
  <si>
    <t>Trauma</t>
  </si>
  <si>
    <t>Stroke</t>
  </si>
  <si>
    <t>ได้ admit</t>
  </si>
  <si>
    <t>Fast Track</t>
  </si>
  <si>
    <t>(ที่ผ่านช่องทาง ER)</t>
  </si>
  <si>
    <t>STEMI</t>
  </si>
  <si>
    <t>Emergency OR</t>
  </si>
  <si>
    <t>Sepsis</t>
  </si>
  <si>
    <t>แดง (Cat 1+2)</t>
  </si>
  <si>
    <t>เหลือง (cat 3)</t>
  </si>
  <si>
    <t>(การให้บริการ refer-IN)</t>
  </si>
  <si>
    <t>จำนวน MERT</t>
  </si>
  <si>
    <t>จำนวน Mini MERT</t>
  </si>
  <si>
    <t>จำนวน MCATT</t>
  </si>
  <si>
    <t>จำนวน SRRT</t>
  </si>
  <si>
    <t>จำนวน EP</t>
  </si>
  <si>
    <t>จำนวน RN</t>
  </si>
  <si>
    <t>จำนวน ENP</t>
  </si>
  <si>
    <t>จำนวน Paramedic</t>
  </si>
  <si>
    <t>ร้อยละ</t>
  </si>
  <si>
    <t>ตค.60</t>
  </si>
  <si>
    <t>พย.60</t>
  </si>
  <si>
    <t>ธค.60</t>
  </si>
  <si>
    <t>มค.61</t>
  </si>
  <si>
    <t>กพ.61</t>
  </si>
  <si>
    <t>มีค.61</t>
  </si>
  <si>
    <t>เมย.61</t>
  </si>
  <si>
    <t>พค.61</t>
  </si>
  <si>
    <t>มิย.61</t>
  </si>
  <si>
    <t>กค.61</t>
  </si>
  <si>
    <t>สค.61</t>
  </si>
  <si>
    <t>กย.61</t>
  </si>
  <si>
    <t>รวม</t>
  </si>
  <si>
    <t>นิยาม</t>
  </si>
  <si>
    <t>KPI</t>
  </si>
  <si>
    <t>ตัวชี้วัด</t>
  </si>
  <si>
    <t>เป้าหมาย</t>
  </si>
  <si>
    <t>ผลงาน</t>
  </si>
  <si>
    <t>1.จำนวนผู้มารับบริการ</t>
  </si>
  <si>
    <t>2.จำนวนผู้มารับบริการ</t>
  </si>
  <si>
    <t>3.จำนวนคนไข้ได้รับบริการ ALS Team</t>
  </si>
  <si>
    <t>4.จำนวนคนไข้เข้ารับบริการ</t>
  </si>
  <si>
    <t>7.จำนวนผู้บาดเจ็บจาก RTI ที่มีค่า Ps&gt;0.75 ทั้งหมด</t>
  </si>
  <si>
    <t>8.จำนวนผู้เสียชีวิตจาก RTI ที่มีค่า Ps&gt;0.75</t>
  </si>
  <si>
    <t>จำนวนคนไข้เข้ารับบริการ refer -IN ที่มีความรุนแรงระดับฉุกเฉินวิกฤต (สีแดง)</t>
  </si>
  <si>
    <t>จำนวนคนไข้เข้ารับบริการ refer -IN ที่มีความรุนแรงระดับฉุกเฉินไม่รุนแรง (สีเขียว)</t>
  </si>
  <si>
    <t xml:space="preserve">จำนวนประชากรที่อยู่จริงในพื้นที่ </t>
  </si>
  <si>
    <t>หน่วย</t>
  </si>
  <si>
    <t>ราย</t>
  </si>
  <si>
    <t>ทีม</t>
  </si>
  <si>
    <t>คน</t>
  </si>
  <si>
    <t xml:space="preserve">จำนวนแพทย์เวชศาสตร์ฉุกเฉิน (Emergency Physician)  ที่ปฏิบัติงานจริงที่ ER  </t>
  </si>
  <si>
    <t xml:space="preserve">จำนวนพยาบาลวิชาชีพที่ปฏิบัติงานจริงที่ ER  </t>
  </si>
  <si>
    <t xml:space="preserve">จำนวนพยาบาลเวชปฏิบัติฉุกเฉิน ( Emergency Nurse Practitioner [ENP] )ที่ปฏิบัติงานจริงที่ ER  </t>
  </si>
  <si>
    <t xml:space="preserve">จำนวนเจ้าพนักงานฉุกเฉินการแพทย์ (จฉพ) Advance Emergency medical technician : AEMT ที่ปฏิบัติงานจริงที่ ER </t>
  </si>
  <si>
    <t xml:space="preserve">จำนวนนักฉุกเฉินการแพทย์ (นฉพ) (Paramedic) ที่ปฏิบัติงานจริงที่ ER  </t>
  </si>
  <si>
    <t>จำนวนพนักงานฉุกเฉินการแพทย์ (พฉพ)  Emergency medical technician : EMT ที่ปฏิบัติงานจริงที่ ER</t>
  </si>
  <si>
    <r>
      <t>จำนวนผู้บาดเจ็บจากอุบัติเหตุจราจรทางถนนที่มีค่า Ps score มากกว่าหรือเท่ากับ</t>
    </r>
    <r>
      <rPr>
        <u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0.75 ทั้งหมด</t>
    </r>
  </si>
  <si>
    <r>
      <t>จำนวนผู้เสียชีวิตจากอุบัติเหตุจราจรทางถนนที่มีค่า Ps score มากกว่าหรือเท่ากับ</t>
    </r>
    <r>
      <rPr>
        <u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0.75 </t>
    </r>
  </si>
  <si>
    <t>จำนวนผู้ป่วยในจากการบาดเจ็บ (19 สาเหตุ) ที่มีค่า Ps score มากกว่าหรือเท่ากับ 0.75 และเสียชีวิต</t>
  </si>
  <si>
    <t>จำนวนผู้ป่วยในจากการบาดเจ็บ (19 สาเหตุ)  ที่มีค่า Ps score มากกว่าหรือเท่ากับ 0.75 ทั้งหมด</t>
  </si>
  <si>
    <t>9.จำนวนผู้ป่วยในจากการบาดเจ็บ (19 สาเหตุ)  ที่มีค่า Ps score มากกว่าหรือเท่ากับ 0.75 ทั้งหมด</t>
  </si>
  <si>
    <t>10.จำนวนผู้ป่วยใน จากการบาดเจ็บ (19 สาเหตุ) ที่มีค่า Ps score มากกว่าหรือเท่ากับ 0.75 และเสียชีวิต</t>
  </si>
  <si>
    <t xml:space="preserve">จำนวนผู้ป่วยที่ได้รับการฟื้นคืนชีพ จน
ผู้ป่วยรู้สึกตัวและมีสัญญาณชีพคืนมา </t>
  </si>
  <si>
    <t>ครั้ง</t>
  </si>
  <si>
    <t>อัตราต่อแสน ปชก.</t>
  </si>
  <si>
    <t>ข้อ 1 Cat 1 และ 2</t>
  </si>
  <si>
    <t>ข้อ 9</t>
  </si>
  <si>
    <t>ข้อ 10</t>
  </si>
  <si>
    <t>ข้อ 7</t>
  </si>
  <si>
    <t>ข้อ 8</t>
  </si>
  <si>
    <t>จำนวนผู้ป่วยที่มีภาวะหัวใจหยุดเต้นเฉียบพลันนอกโรงพยาบาลแล้วมาเสียชีวิตที่ห้องฉุกเฉิน</t>
  </si>
  <si>
    <t xml:space="preserve"> refer  Out</t>
  </si>
  <si>
    <t>refer In</t>
  </si>
  <si>
    <t>ITEM</t>
  </si>
  <si>
    <t>หัตถการ 2 อย่างขึ้นไป</t>
  </si>
  <si>
    <t>resuci</t>
  </si>
  <si>
    <t xml:space="preserve">จำนวนผู้มารับบริการที่ห้อง ER ด้วย non trauma ที่มีความรุนแรงระดับฉุกเฉินวิกฤต (สีแดง) </t>
  </si>
  <si>
    <t xml:space="preserve">จำนวนผู้มารับบริการที่ห้อง ER ด้วย non trauma ที่มีความรุนแรงระดับฉุกเฉินไม่รุนแรง (สีเขียว)
</t>
  </si>
  <si>
    <t xml:space="preserve">จำนวนผู้มารับบริการที่ห้อง ER ด้วย trauma ที่มีความรุนแรงระดับฉุกเฉินวิกฤต  (สีแดง) </t>
  </si>
  <si>
    <t xml:space="preserve">จำนวนผู้มารับบริการที่ห้อง ER ด้วย trauma ที่มีความรุนแรงระดับฉุกเฉินไม่รุนแรง  (สีเขียว)
</t>
  </si>
  <si>
    <t>Death ที่ ER</t>
  </si>
  <si>
    <t xml:space="preserve">ได้ activate ระบบ  fast track </t>
  </si>
  <si>
    <t xml:space="preserve">ได้ activate ระบบ fast track </t>
  </si>
  <si>
    <t>จำนวนผู้มารับบริการFast Trackที่ ER ด้วย Stroke  และได้ activate ระบบ stroke fast track (รพ.ที่ได้ activate เป็นผู้รายงาน)</t>
  </si>
  <si>
    <t xml:space="preserve">จำนวนผู้มารับบริการFast Trackที่ ER ด้วย Stroke  และได้ refer  Outไปรักษาต่อที่โรงพยาบาลอื่น </t>
  </si>
  <si>
    <t xml:space="preserve">จำนวนผู้มารับบริการFast Trackที่ ER ด้วย Stroke  ที่ได้รับ refer Inจากโรงพยาบาลอื่น </t>
  </si>
  <si>
    <t>จำนวนผู้มารับบริการFast Trackที่ ER ด้วย Stroke  และเสียชีวิตที่ ER</t>
  </si>
  <si>
    <t xml:space="preserve">จำนวนผู้มารับบริการFast Trackที่ ER ด้วย STEMI  ที่ได้รับ refer Inจากโรงพยาบาลอื่น </t>
  </si>
  <si>
    <t>จำนวนผู้มารับบริการFast Trackที่ ER ด้วย STEMI  และเสียชีวิตที่ ER</t>
  </si>
  <si>
    <t>จำนวนผู้มารับบริการFast Trackที่ ER  ที่ได้รับการผ่าตัดฉุกเฉิน และได้ admit ในโรงพยาบาล (รพ.ที่รับ admit เป็นผู้รายงาน)</t>
  </si>
  <si>
    <t xml:space="preserve">จำนวนผู้มารับบริการFast Trackที่ ER  ที่ได้รับการผ่าตัดฉุกเฉิน  และได้ refer  Out ไปรักษาต่อที่โรงพยาบาลอื่น </t>
  </si>
  <si>
    <t xml:space="preserve">จำนวนผู้มารับบริการFast Trackที่ ER  ที่ได้รับการผ่าตัดฉุกเฉิน  ที่ได้รับ refer Inจากโรงพยาบาลอื่น </t>
  </si>
  <si>
    <t>จำนวนผู้มารับบริการFast Trackที่ ER  ที่ได้รับการผ่าตัดฉุกเฉิน และเสียชีวิตที่ ER</t>
  </si>
  <si>
    <t>5.จำนวนทีม</t>
  </si>
  <si>
    <t>จำนวนทีม MERT ที่สามารถออกปฏิบัติการได้เมื่อได้รับการร้องขอ (รายงานปีละ 2 ครั้ง) ถ้าไม่พร้อมออกให้รายงาน เป็น 0</t>
  </si>
  <si>
    <t>จำนวนทีม Mini MERT ที่สามารถออกปฏิบัติการเมื่อได้รับการร้องขอ (รายงานปีละ 2 ครั้ง) ถ้าไม่พร้อมออกให้รายงาน เป็น 0</t>
  </si>
  <si>
    <t>จำนวนทีม MCATT  ที่สามารถออกปฏิบัติการเมื่อได้รับการร้องขอ (รายงานปีละ 2 ครั้ง) ถ้าไม่พร้อมออกให้รายงาน เป็น 0</t>
  </si>
  <si>
    <t>จำนวนทีม SRRT  ที่สามารถออกปฏิบัติการเมื่อได้รับการร้องขอ (รายงานปีละ 2 ครั้ง) ถ้าไม่พร้อมออกให้รายงาน เป็น 0</t>
  </si>
  <si>
    <t>จำนวน AEMT (EMT-I)</t>
  </si>
  <si>
    <t>จำนวน EMT (EMT-B)</t>
  </si>
  <si>
    <t xml:space="preserve">11.จำนวน OHCA : Out-of-Hospital Cardiac Arrest </t>
  </si>
  <si>
    <t xml:space="preserve"> 11.1 จำนวน OHCA ที่เสียชีวิตที่ ER</t>
  </si>
  <si>
    <t xml:space="preserve"> 11.2 จำนวน ROSC  : Return of Spontaneous Circulation</t>
  </si>
  <si>
    <t xml:space="preserve"> 11.3 จำนวน OHCA ที่ Survive to Admission</t>
  </si>
  <si>
    <t xml:space="preserve">   11.3.1 จำนวนOHCA ที่ Survive to Admission แล้วเสียชีวิตภายใน 24 ชั่วโมง</t>
  </si>
  <si>
    <t xml:space="preserve">12.จำนวน IHCA : In-of-Hospital Cardiac Arrest </t>
  </si>
  <si>
    <t>จำนวนผู้ป่วยที่มีภาวะหัวใจหยุดเต้นเฉียบพลันในโรงพยาบาล ไม่นับ dba</t>
  </si>
  <si>
    <t xml:space="preserve"> 12.1 จำนวน IHCA ที่เสียชีวิตที่ ER</t>
  </si>
  <si>
    <t xml:space="preserve"> 12.2 จำนวน ROSC  : Return of Spontaneous Circulation</t>
  </si>
  <si>
    <t xml:space="preserve"> 12.3 จำนวน IHCA ที่ Survive to Admission</t>
  </si>
  <si>
    <t xml:space="preserve">   12.3.1 จำนวนIHCA ที่ Survive to Admission แล้วเสียชีวิตภายใน 24 ชั่วโมง</t>
  </si>
  <si>
    <t xml:space="preserve">   11.3.2 จำนวนOHCA ที่ Survive to Admission แล้วได้ D/C  </t>
  </si>
  <si>
    <r>
      <t xml:space="preserve">   12.3.2 จำนวนIHCA ที่ Survive to Admission แล้วได้ D/C </t>
    </r>
    <r>
      <rPr>
        <sz val="16"/>
        <color rgb="FFFF0000"/>
        <rFont val="TH SarabunPSK"/>
        <family val="2"/>
      </rPr>
      <t xml:space="preserve">  </t>
    </r>
  </si>
  <si>
    <t xml:space="preserve">   12.3.3 จำนวนIHCA ที่ Survive to  refer</t>
  </si>
  <si>
    <t xml:space="preserve">   11.3.3 จำนวนOHCA ที่ Survive  to   refer</t>
  </si>
  <si>
    <t>13.จำนวนผู้เจ็บป่วยวิกฤตฉุกเฉินที่เสียชีวิตภายใน 24 ชั่วโมง</t>
  </si>
  <si>
    <t>14.จำนวนครั้งของผู้ป่วยฉุกเฉินวิกฤตที่มาโดยระบบการแพทย์ฉุกเฉิน (EMS)</t>
  </si>
  <si>
    <t>Cat1+2 ที่ผ่านช่องทาง ER และเสียชีวิตใน 24 ชั่วโมง และไม่นับ NR</t>
  </si>
  <si>
    <t>โรงพยาบาล............................................................................</t>
  </si>
  <si>
    <t>จำนวนบุคลากร ER</t>
  </si>
  <si>
    <t xml:space="preserve">6.จำนวนประชากรในอำเภอ (รวมทั้งจำนวนแฝง) </t>
  </si>
  <si>
    <t>15. จำนวนผู้เสียชีวิตจากการจราจรทางถนน (V01-V89) จากฐานสาธารณสุข</t>
  </si>
  <si>
    <t>16. จำนวนผู้เสียชีวิตจากการจราจรทางถนน (V01-V89) จากข้อมูล 3 ฐาน</t>
  </si>
  <si>
    <t>ตัวชี้วัดสำนักตรวจและประเมินผล</t>
  </si>
  <si>
    <t>1. (KPI 18) อัตราการเสียชีวิตจากการบาดเจ็บทางถนน</t>
  </si>
  <si>
    <t>เกณฑ์</t>
  </si>
  <si>
    <t>ไม่เกิน 16 ต่อประชากรแสนคน</t>
  </si>
  <si>
    <r>
      <t xml:space="preserve">2. (KPI 50 </t>
    </r>
    <r>
      <rPr>
        <sz val="16"/>
        <color rgb="FFFF0000"/>
        <rFont val="TH SarabunPSK"/>
        <family val="2"/>
      </rPr>
      <t>และ PA ปลัดกระทรวง</t>
    </r>
    <r>
      <rPr>
        <sz val="16"/>
        <color theme="1"/>
        <rFont val="TH SarabunPSK"/>
        <family val="2"/>
      </rPr>
      <t>) อัตราการเสียชีวิตของผู้เจ็บป่วยวิกฤตฉุกเฉิน ภายใน 24 ชั่วโมง ในโรงพยาบาลระดับ F2 ขึ้นไป (ทั้งที่ ER และ Admit)</t>
    </r>
  </si>
  <si>
    <t>ไม่ต่ำกว่าร้อยละ 22</t>
  </si>
  <si>
    <t>3. (KPI 71) ร้อยละของประชากรเข้าถึงบริการการแพทย์ฉุกเฉิน</t>
  </si>
  <si>
    <t>4. (KT1) อัตราการเสียชีวิตผู้ป่วยในจากการบาดเจ็บ 19 สาเหตุที่มี PS Score &gt; 0.75 (ใน รพ.ระดับ A)</t>
  </si>
  <si>
    <t>ไม่เกินร้อยละ 1</t>
  </si>
  <si>
    <t>ตัวชี้วัดแผนพัฒนาระบบบริการสุขภาพ (Service Plan) สาขาอุบัติเหตุและฉุกเฉิน</t>
  </si>
  <si>
    <t>ไม่เกินร้อยละ 1.5</t>
  </si>
  <si>
    <r>
      <rPr>
        <u/>
        <sz val="16"/>
        <color theme="1"/>
        <rFont val="TH SarabunPSK"/>
        <family val="2"/>
      </rPr>
      <t>&gt;</t>
    </r>
    <r>
      <rPr>
        <sz val="16"/>
        <color theme="1"/>
        <rFont val="TH SarabunPSK"/>
        <family val="2"/>
      </rPr>
      <t xml:space="preserve"> ร้อยละ 30</t>
    </r>
  </si>
  <si>
    <r>
      <rPr>
        <u/>
        <sz val="16"/>
        <color theme="1"/>
        <rFont val="TH SarabunPSK"/>
        <family val="2"/>
      </rPr>
      <t>&gt;</t>
    </r>
    <r>
      <rPr>
        <sz val="16"/>
        <color theme="1"/>
        <rFont val="TH SarabunPSK"/>
        <family val="2"/>
      </rPr>
      <t xml:space="preserve"> ร้อยละ 15</t>
    </r>
  </si>
  <si>
    <t>worlk load และการทำงานของหน่วยบริการ</t>
  </si>
  <si>
    <t xml:space="preserve">5.ผู้บาดเจ็บจาก RTI ที่มีค่า Ps&gt;0.75  เสียชีวิต ไม่เกิน 1.5% </t>
  </si>
  <si>
    <r>
      <t xml:space="preserve">6. ร้อยละของผู้ป่วย ROSC ของรพ.ระดับ F2 ขึ้นไป </t>
    </r>
    <r>
      <rPr>
        <u/>
        <sz val="16"/>
        <color theme="1"/>
        <rFont val="TH SarabunPSK"/>
        <family val="2"/>
      </rPr>
      <t/>
    </r>
  </si>
  <si>
    <r>
      <t>7. ร้อยละผู้ป่วยของ รพ.ระดับ A, S  ที่มีชีวิตรอดจนถึงรับไว้ในโรงพยาบาล (Survival to hospital Admission)</t>
    </r>
    <r>
      <rPr>
        <u/>
        <sz val="16"/>
        <color theme="1"/>
        <rFont val="TH SarabunPSK"/>
        <family val="2"/>
      </rPr>
      <t xml:space="preserve"> </t>
    </r>
  </si>
  <si>
    <r>
      <t xml:space="preserve">8. ร้อยละผู้ป่วยของ รพ.ระดับ F2 ,M1, M2 ที่มีชีวิตรอดจนถึงการนำส่ง (Survive to Refer) </t>
    </r>
    <r>
      <rPr>
        <u/>
        <sz val="16"/>
        <color theme="1"/>
        <rFont val="TH SarabunPSK"/>
        <family val="2"/>
      </rPr>
      <t>&gt;</t>
    </r>
    <r>
      <rPr>
        <sz val="16"/>
        <color theme="1"/>
        <rFont val="TH SarabunPSK"/>
        <family val="2"/>
      </rPr>
      <t xml:space="preserve"> ร้อยละ 15</t>
    </r>
  </si>
  <si>
    <t>9. ร้อยละผู้ป่วยวิกฤตฉุกเฉินที่มารับบริการที่ ER</t>
  </si>
  <si>
    <t>10. ร้อยละผู้ป่วยวิกฤตฉุกเฉินที่มาโดยทีม ALS</t>
  </si>
  <si>
    <t>ข้อ 11</t>
  </si>
  <si>
    <t>ข้อ 11.2</t>
  </si>
  <si>
    <t>ข้อ 11.3</t>
  </si>
  <si>
    <t>ข้อ 11.3.3</t>
  </si>
  <si>
    <t>ข้อ 1 ทั้งหมด</t>
  </si>
  <si>
    <t>ข้อ 1 cat 1-5 trauma + cat 1-3 non trauma</t>
  </si>
  <si>
    <t>ข้อ 1 cat 1-2 trauma + cat 1-2 non trauma</t>
  </si>
  <si>
    <t>ข้อ 3</t>
  </si>
  <si>
    <t>จำนวนผู้มารับบริการที่ห้อง ER ด้วย non trauma ที่เป็นผู้ป่วยอื่นๆ (สีขาว)</t>
  </si>
  <si>
    <t>จำนวนผู้มารับบริการที่ห้อง ER ด้วย non trauma ที่มีความรุนแรงระดับฉุกเฉินเร่งด่วน (สีชมพู / ส้ม / น้ำตาล)</t>
  </si>
  <si>
    <t xml:space="preserve">จำนวนผู้มารับบริการที่ห้อง ER ด้วย non trauma ที่มีความรุนแรงระดับฉุกเฉิน (สีเหลือง)
</t>
  </si>
  <si>
    <t>Stroke ที่มา ER ทั้งหมดและ admit</t>
  </si>
  <si>
    <t>จำนวนผู้มารับบริการที่ ER ด้วย Stroke  และ admit  ในโรงพยาบาล (รพ.ที่รับ admit เป็นผู้รายงาน)</t>
  </si>
  <si>
    <t>STEMI ที่มา ER ทั้งหมดและ admit</t>
  </si>
  <si>
    <t>จำนวนผู้มารับบริการที่ ER ด้วย STEMI  และ admit  ในโรงพยาบาล (รพ.ที่รับ admit เป็นผู้รายงาน)</t>
  </si>
  <si>
    <t>จำนวนผู้มารับบริการFast Trackที่ ER ด้วย STEMI  และได้ activate ระบบ stroke fast track (รพ.ที่ได้ activate เป็นผู้รายงาน)</t>
  </si>
  <si>
    <t xml:space="preserve">จำนวนผู้มารับบริการFast Trackที่ ER ด้วย STEMI  และได้ refer  Outไปรักษาต่อที่โรงพยาบาลอื่น </t>
  </si>
  <si>
    <t>จำนวนผู้มารับบริการFast Trackที่ ER  ที่ได้รับการผ่าตัดฉุกเฉิน (OR safe life) short cut จาก ER TO OR</t>
  </si>
  <si>
    <t>Sepsis ที่มา ER ทั้งหมดและ admit</t>
  </si>
  <si>
    <t>จำนวนผู้มารับบริการที่ ER ด้วย Sepsis  และ admit  ในโรงพยาบาล (รพ.ที่รับ admit เป็นผู้รายงาน)</t>
  </si>
  <si>
    <t>จำนวนผู้มารับบริการFast Trackที่ ER ด้วย Sepsis  และได้ activate ระบบ sepsis fast track (รพ.ที่ได้ activate เป็นผู้รายงาน)</t>
  </si>
  <si>
    <t xml:space="preserve">จำนวนผู้มารับบริการFast Trackที่ ER ด้วย Sepsis  ที่ได้รับ refer Inจากโรงพยาบาลอื่น </t>
  </si>
  <si>
    <t xml:space="preserve">จำนวนผู้มารับบริการFast Trackที่ ER ด้วย Sepsis  และได้ refer  Outไปรักษาต่อที่โรงพยาบาลอื่น </t>
  </si>
  <si>
    <t>จำนวนผู้มารับบริการFast Trackที่ ER ด้วย Sepsis  และเสียชีวิตที่ ER</t>
  </si>
  <si>
    <t xml:space="preserve"> </t>
  </si>
  <si>
    <t>จริง ๆ ต้องเอาเคสที่มาโดย ALS และ มาที่ ER และ triage เป็น cat. 1 และ 2</t>
  </si>
  <si>
    <t>จำนวนคนไข้เข้ารับบริการ refer -IN ที่มีความรุนแรงระดับฉุกเฉิน (สีเหลือง)</t>
  </si>
  <si>
    <t>จำนวนคนไข้เข้ารับบริการ refer -IN ที่เป็นผู้ป่วยอื่น (สีขาว)</t>
  </si>
  <si>
    <t>จำนวนคนไข้เข้ารับบริการ refer -IN ที่มีความรุนแรงระดับฉุกเฉินเร่งด่วน (สีชมพู/ส้ม/น้ำตาล)</t>
  </si>
  <si>
    <t xml:space="preserve">จำนวนคนไข้ที่มาโดย ALS และมาที่ ER และ triage เป็น cat. 1 และ 2 </t>
  </si>
  <si>
    <t>จำนวนคนไข้ที่มาโดย ALS และมาที่ ER และ triage เป็น cat. 3</t>
  </si>
  <si>
    <t>จำนวนผู้ป่วยที่มีภาวะหัวใจหยุดเต้นเฉียบพลันนอกโรงพยาบาลแล้วมีชีวิตรอดจนถึงรับไว้ในโรงพยาบาล</t>
  </si>
  <si>
    <t>จำนวนผู้ป่วยที่มีภาวะหัวใจหยุดเต้นเฉียบพลันนอกโรงพยาบาลแล้วมีชีวิตรอดจนถึงรับไว้ในโรงพยาบาล แล้วเสียชีวิตภายใน 24 ชั่วโมง</t>
  </si>
  <si>
    <t>จำนวนผู้ป่วยที่มีภาวะหัวใจหยุดเต้นเฉียบพลันนอกโรงพยาบาลแล้วมีชีวิตรอดจนถึงรับไว้ในโรงพยาบาล แล้วได้ D/C</t>
  </si>
  <si>
    <t>จำนวนผู้ป่วยที่มีภาวะหัวใจหยุดเต้นเฉียบพลันนอกโรงพยาบาลแล้วมีชีวิตรอดจนถึงส่งต่อไปโรงพยาบาลอื่น</t>
  </si>
  <si>
    <t>ข้อ 16</t>
  </si>
  <si>
    <t>ข้อ 6</t>
  </si>
  <si>
    <t>ข้อ 13</t>
  </si>
  <si>
    <t>17.จำนวนผู้ป่วยตามระดับการคัดแยกและประเภทผู้ป่วย</t>
  </si>
  <si>
    <t>18.จำนวนผู้ป่วยวิกฤตฉุกเฉินที่เสียชีวิต</t>
  </si>
  <si>
    <t xml:space="preserve"> ภายใน 24 ชม.ภายใน รพ.</t>
  </si>
  <si>
    <t>ที่มาโดย ALS</t>
  </si>
  <si>
    <t>ที่มาโดย BLS</t>
  </si>
  <si>
    <t>ที่มาโดย FR</t>
  </si>
  <si>
    <t>ที่มาโดย Refer</t>
  </si>
  <si>
    <t>ที่มาโดยมาเอง</t>
  </si>
  <si>
    <t>2. การเสียชีวิต หมายถึง การเสียชีวิตทั้งในห้องฉุกเฉินหรือในผู้ป่วยใน (IPD,ICU,OR) ไม่รวมการเสียชีวิตที่แพทย์วินิจฉัย DBA(Death Before Arrival)</t>
  </si>
  <si>
    <t>3. 24 ชั่วโมง หมายถึง เริ่มนับจากเวลาที่ผู้ป่วยมาห้องฉุกเฉิน (ER Arrival Time)</t>
  </si>
  <si>
    <t>ผู้ป่วย Severe TBI ต้องมีเกณฑ์ดังนี้</t>
  </si>
  <si>
    <t>1. ต้องมีการบาดเจ็บทางสมอง ICD-10 (S06.1-
S06.9) ร่วมกับ
2. ใส่ท่อช่วยหายใจ (ICD9 Procedure
96.0,96.04,96.05) และ/หรือ
3. Coma ; ICD 10 R40.243</t>
  </si>
  <si>
    <t>เสียชีวิต</t>
  </si>
  <si>
    <r>
      <rPr>
        <u/>
        <sz val="16"/>
        <color theme="1"/>
        <rFont val="TH SarabunPSK"/>
        <family val="2"/>
      </rPr>
      <t>&lt;</t>
    </r>
    <r>
      <rPr>
        <sz val="16"/>
        <color theme="1"/>
        <rFont val="TH SarabunPSK"/>
        <family val="2"/>
      </rPr>
      <t xml:space="preserve"> ร้อยละ 20</t>
    </r>
  </si>
  <si>
    <t>ปชก.กลางปี</t>
  </si>
  <si>
    <t>&lt;ร้อยละ 12</t>
  </si>
  <si>
    <t>Level 1,2มาที่ER</t>
  </si>
  <si>
    <t>Level 1,2เสียชีวิตใน24ชม.</t>
  </si>
  <si>
    <t>Level 1,2มาที่ERทั้งหมด</t>
  </si>
  <si>
    <t>Level 1,2ที่มาโดย EMS</t>
  </si>
  <si>
    <t>ผู้ป่วยในPS&gt;0.75ทั้งหมด</t>
  </si>
  <si>
    <t>ผู้ป่วยในPS&gt;0.75เสียชีวิต</t>
  </si>
  <si>
    <t xml:space="preserve">17.1.จำนวนผู้ป่วยวิกฤตฉุกเฉิน Level 1 </t>
  </si>
  <si>
    <t>17.3 จำนวนผู้ป่วยฉุกเฉิน   Level 3</t>
  </si>
  <si>
    <t>17.2 จำนวนผู้ป่วยฉุกเฉินเร่งด่วน Level 2</t>
  </si>
  <si>
    <t>17.5 จำนวนผู้ป่วยอื่นๆ Level 5</t>
  </si>
  <si>
    <t>17.4 จำนวนผู้ป่วยฉุกเฉินไม่รุนแรง Level 4</t>
  </si>
  <si>
    <t>19. จำนวนผู้ป่วย Severe TBI ทั้งหมด</t>
  </si>
  <si>
    <t>20. จำนวนผู้ป่วย Severe TBI ที่เสียชีวิต</t>
  </si>
  <si>
    <t>Level 1 เสียชีวิตภายใน24ชม.ใน รพ.</t>
  </si>
  <si>
    <t>Level 2 เสียชีวิตภายใน24ชม.ใน รพ.</t>
  </si>
  <si>
    <t>รายงานครั้งเดียว</t>
  </si>
  <si>
    <t>ที่มาโดย EMS</t>
  </si>
  <si>
    <t>21. ผลการประเมินตนเองตามเกณฑ์ ECS คุณภาพ</t>
  </si>
  <si>
    <t>ร้อยละ 40</t>
  </si>
  <si>
    <t>ประเมินตนเอง</t>
  </si>
  <si>
    <t>21. จำนวนประชากรกลางปี (จากทะเบียนราษฎร์)</t>
  </si>
  <si>
    <t>&gt; 60%</t>
  </si>
  <si>
    <t>2. (KPI 71) ร้อยละของประชากรเข้าถึงบริการการแพทย์ฉุกเฉิน</t>
  </si>
  <si>
    <t>OHCA ทั้งหมด</t>
  </si>
  <si>
    <t>ROSC</t>
  </si>
  <si>
    <t>OHCA: Out-of-Hospital Cardiac Arrest หมายถึง ผู้ป่วยที่มีภาวะหัวใจหยุดเต้นเฉียบพลัน นอกโรงพยาบาล) วินิจฉัยโดยบุคลากรทางการแพทย์ตั้งแต่นักกู้ชีพขึ้นไป (ได้แก่ อาสา กู้ชีพ เวชกรฉุกเฉิน พยาบาล แพทย์ เป็นต้น)ไม่นับ dba</t>
  </si>
  <si>
    <t>ROSC : Return of Spontaneous Circulation การกลับมามี คลำชีพจรได้ &gt; 30 Sec</t>
  </si>
  <si>
    <t>Survive = ROSC &gt; 20 นาที</t>
  </si>
  <si>
    <t>จนสามารถ Admit ได้</t>
  </si>
  <si>
    <t>Survival to Admit หมายถึง ผู้ป่วย OHCA และมี Surviveจนสามารถ Admit ได้</t>
  </si>
  <si>
    <t>Survive to Refer</t>
  </si>
  <si>
    <t>Survival to Admission</t>
  </si>
  <si>
    <r>
      <t xml:space="preserve">1. (KPI 50 </t>
    </r>
    <r>
      <rPr>
        <sz val="16"/>
        <color rgb="FFFF0000"/>
        <rFont val="TH SarabunPSK"/>
        <family val="2"/>
      </rPr>
      <t>และ PA ปลัดกระทรวง และ KPI Service Plan</t>
    </r>
    <r>
      <rPr>
        <sz val="16"/>
        <color theme="1"/>
        <rFont val="TH SarabunPSK"/>
        <family val="2"/>
      </rPr>
      <t>) อัตราการเสียชีวิตของผู้เจ็บป่วยวิกฤตฉุกเฉิน ภายใน 24 ชั่วโมง ในโรงพยาบาลระดับ F2 ขึ้นไป (ทั้งที่ ER และ Admit ไม่นับ DBA)</t>
    </r>
  </si>
  <si>
    <t>2.ผลการประเมินตนเองตามเกณฑ์ ECS คุณภาพ (รวมร้อยละ)</t>
  </si>
  <si>
    <t xml:space="preserve">3. ร้อยละผู้ป่วยฉุกเฉินวิกฤตมาโดยระบบ EMS </t>
  </si>
  <si>
    <r>
      <t xml:space="preserve">5_1 ร้อยละของผู้ป่วย ROSC ของรพ.ระดับ F2 ขึ้นไป </t>
    </r>
    <r>
      <rPr>
        <u/>
        <sz val="16"/>
        <color theme="1"/>
        <rFont val="TH SarabunPSK"/>
        <family val="2"/>
      </rPr>
      <t/>
    </r>
  </si>
  <si>
    <r>
      <t xml:space="preserve">5_2 ร้อยละผู้ป่วยของ รพ.ระดับ F2 ,M1, M2 ที่มีชีวิตรอดจนถึงการนำส่ง (Survive to Refer) </t>
    </r>
    <r>
      <rPr>
        <u/>
        <sz val="16"/>
        <color theme="1"/>
        <rFont val="TH SarabunPSK"/>
        <family val="2"/>
      </rPr>
      <t>&gt;</t>
    </r>
    <r>
      <rPr>
        <sz val="16"/>
        <color theme="1"/>
        <rFont val="TH SarabunPSK"/>
        <family val="2"/>
      </rPr>
      <t xml:space="preserve"> ร้อยละ 15</t>
    </r>
  </si>
  <si>
    <r>
      <t>5_3 ร้อยละผู้ป่วยของ รพ.ระดับ A, S  ที่มีชีวิตรอดจนถึงรับไว้ในโรงพยาบาล (Survival to hospital Admission)</t>
    </r>
    <r>
      <rPr>
        <u/>
        <sz val="16"/>
        <color theme="1"/>
        <rFont val="TH SarabunPSK"/>
        <family val="2"/>
      </rPr>
      <t xml:space="preserve"> </t>
    </r>
  </si>
  <si>
    <t>6.อัตราการเสียชีวิตผู้ป่วย Severe Traumatic Brain Injury</t>
  </si>
  <si>
    <t>ผู้ป่วย Severe TBI ทั้งหมด</t>
  </si>
  <si>
    <t>ผู้ป่วย Severe TBI เสียชีวิต</t>
  </si>
  <si>
    <t>Level 1,2มาโดย ALS</t>
  </si>
  <si>
    <t>Level 1,2  มาที่ERทั้งหมด</t>
  </si>
  <si>
    <t>ผู้ป่วย RTI PS&gt;0.75ทั้งหมด</t>
  </si>
  <si>
    <t>ผู้ป่วย RTI PS&gt;0.75เสียชีวิต</t>
  </si>
  <si>
    <t>Cat 1-5 ทั้งหมด</t>
  </si>
  <si>
    <t>Cat 1-3 non trauma,Cat 1-5 trauma</t>
  </si>
  <si>
    <t xml:space="preserve">1.ผู้บาดเจ็บจาก RTI ที่มีค่า Ps&gt;0.75  เสียชีวิต ไม่เกิน 1.5% </t>
  </si>
  <si>
    <t>2. ร้อยละผู้ป่วยวิกฤตฉุกเฉินที่มารับบริการที่ ER</t>
  </si>
  <si>
    <t xml:space="preserve">3. ร้อยละผู้ป่วยวิกฤตฉุกเฉินที่มาโดยทีม 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</si>
</sst>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6"/>
      <color rgb="FF3B3B3B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6"/>
      <color rgb="FFC00000"/>
      <name val="TH SarabunPSK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505050"/>
      </bottom>
      <diagonal/>
    </border>
  </borders>
  <cellStyleXfs count="1">
    <xf numFmtId="0" fontId="0" fillId="0" borderId="0"/>
  </cellStyleXfs>
  <cellXfs count="195">
    <xf numFmtId="0" fontId="0" fillId="0" borderId="0" xfId="0"/>
    <xf numFmtId="1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3" fontId="1" fillId="0" borderId="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3" fontId="1" fillId="0" borderId="3" xfId="0" applyNumberFormat="1" applyFont="1" applyBorder="1" applyAlignment="1">
      <alignment vertical="top"/>
    </xf>
    <xf numFmtId="3" fontId="1" fillId="0" borderId="3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3" fontId="1" fillId="0" borderId="4" xfId="0" applyNumberFormat="1" applyFont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1" fillId="3" borderId="1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14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5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6" borderId="3" xfId="0" applyFont="1" applyFill="1" applyBorder="1" applyAlignment="1">
      <alignment vertical="top"/>
    </xf>
    <xf numFmtId="0" fontId="1" fillId="0" borderId="6" xfId="0" applyFont="1" applyBorder="1" applyAlignment="1">
      <alignment vertical="top"/>
    </xf>
    <xf numFmtId="3" fontId="7" fillId="0" borderId="3" xfId="0" applyNumberFormat="1" applyFont="1" applyBorder="1" applyAlignment="1">
      <alignment vertical="top" wrapText="1"/>
    </xf>
    <xf numFmtId="3" fontId="7" fillId="0" borderId="3" xfId="0" applyNumberFormat="1" applyFont="1" applyBorder="1" applyAlignment="1">
      <alignment vertical="top"/>
    </xf>
    <xf numFmtId="3" fontId="7" fillId="0" borderId="16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3" fontId="7" fillId="0" borderId="2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5" xfId="0" applyFont="1" applyBorder="1" applyAlignment="1">
      <alignment horizontal="left" vertical="top"/>
    </xf>
    <xf numFmtId="0" fontId="2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" fillId="6" borderId="4" xfId="0" applyFont="1" applyFill="1" applyBorder="1" applyAlignment="1">
      <alignment vertical="top"/>
    </xf>
    <xf numFmtId="0" fontId="1" fillId="5" borderId="4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1" fillId="8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6" borderId="1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5" borderId="1" xfId="0" applyFont="1" applyFill="1" applyBorder="1" applyAlignment="1">
      <alignment vertical="top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5" borderId="9" xfId="0" applyFont="1" applyFill="1" applyBorder="1" applyAlignment="1">
      <alignment horizontal="left" vertical="top" wrapText="1"/>
    </xf>
    <xf numFmtId="0" fontId="1" fillId="5" borderId="12" xfId="0" applyFont="1" applyFill="1" applyBorder="1" applyAlignment="1">
      <alignment horizontal="left" vertical="top" wrapText="1"/>
    </xf>
    <xf numFmtId="0" fontId="1" fillId="5" borderId="11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left" vertical="top" wrapText="1"/>
    </xf>
    <xf numFmtId="0" fontId="1" fillId="5" borderId="14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/>
    </xf>
    <xf numFmtId="0" fontId="1" fillId="5" borderId="9" xfId="0" applyFont="1" applyFill="1" applyBorder="1" applyAlignment="1">
      <alignment vertical="top"/>
    </xf>
    <xf numFmtId="0" fontId="1" fillId="5" borderId="12" xfId="0" applyFont="1" applyFill="1" applyBorder="1" applyAlignment="1">
      <alignment vertical="top"/>
    </xf>
    <xf numFmtId="0" fontId="1" fillId="5" borderId="11" xfId="0" applyFont="1" applyFill="1" applyBorder="1" applyAlignment="1">
      <alignment vertical="top"/>
    </xf>
    <xf numFmtId="0" fontId="1" fillId="5" borderId="10" xfId="0" applyFont="1" applyFill="1" applyBorder="1" applyAlignment="1">
      <alignment vertical="top"/>
    </xf>
    <xf numFmtId="0" fontId="1" fillId="5" borderId="13" xfId="0" applyFont="1" applyFill="1" applyBorder="1" applyAlignment="1">
      <alignment vertical="top"/>
    </xf>
    <xf numFmtId="0" fontId="1" fillId="5" borderId="14" xfId="0" applyFont="1" applyFill="1" applyBorder="1" applyAlignment="1">
      <alignment vertical="top"/>
    </xf>
    <xf numFmtId="0" fontId="1" fillId="5" borderId="9" xfId="0" applyFont="1" applyFill="1" applyBorder="1" applyAlignment="1">
      <alignment vertical="top" wrapText="1"/>
    </xf>
    <xf numFmtId="0" fontId="1" fillId="5" borderId="12" xfId="0" applyFont="1" applyFill="1" applyBorder="1" applyAlignment="1">
      <alignment vertical="top" wrapText="1"/>
    </xf>
    <xf numFmtId="0" fontId="1" fillId="5" borderId="11" xfId="0" applyFont="1" applyFill="1" applyBorder="1" applyAlignment="1">
      <alignment vertical="top" wrapText="1"/>
    </xf>
    <xf numFmtId="0" fontId="1" fillId="5" borderId="10" xfId="0" applyFont="1" applyFill="1" applyBorder="1" applyAlignment="1">
      <alignment vertical="top" wrapText="1"/>
    </xf>
    <xf numFmtId="0" fontId="1" fillId="5" borderId="13" xfId="0" applyFont="1" applyFill="1" applyBorder="1" applyAlignment="1">
      <alignment vertical="top" wrapText="1"/>
    </xf>
    <xf numFmtId="0" fontId="1" fillId="5" borderId="14" xfId="0" applyFont="1" applyFill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1" fillId="7" borderId="5" xfId="0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center" vertical="top"/>
    </xf>
    <xf numFmtId="0" fontId="1" fillId="7" borderId="7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6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2D050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00"/>
      <color rgb="FFFFFF99"/>
      <color rgb="FFFF99FF"/>
      <color rgb="FFFFFFCC"/>
      <color rgb="FFCC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G105"/>
  <sheetViews>
    <sheetView zoomScale="75" zoomScaleNormal="75" workbookViewId="0">
      <pane xSplit="3" ySplit="2" topLeftCell="D3" activePane="bottomRight" state="frozen"/>
      <selection activeCell="E108" sqref="E108"/>
      <selection pane="topRight" activeCell="D1" sqref="D1"/>
      <selection pane="bottomLeft" activeCell="A3" sqref="A3"/>
      <selection pane="bottomRight" sqref="A1:XFD1048576"/>
    </sheetView>
  </sheetViews>
  <sheetFormatPr defaultColWidth="9" defaultRowHeight="21" x14ac:dyDescent="0.2"/>
  <cols>
    <col min="1" max="1" width="17" style="4" customWidth="1"/>
    <col min="2" max="2" width="12.5" style="4" customWidth="1"/>
    <col min="3" max="3" width="28" style="41" customWidth="1"/>
    <col min="4" max="4" width="5" style="41" customWidth="1"/>
    <col min="5" max="5" width="99.125" style="4" customWidth="1"/>
    <col min="6" max="16384" width="9" style="4"/>
  </cols>
  <sheetData>
    <row r="1" spans="1:7" x14ac:dyDescent="0.2">
      <c r="A1" s="121"/>
      <c r="B1" s="121"/>
      <c r="C1" s="121"/>
      <c r="D1" s="3"/>
    </row>
    <row r="2" spans="1:7" s="7" customFormat="1" x14ac:dyDescent="0.2">
      <c r="A2" s="122" t="s">
        <v>0</v>
      </c>
      <c r="B2" s="122"/>
      <c r="C2" s="122"/>
      <c r="D2" s="5" t="s">
        <v>54</v>
      </c>
      <c r="E2" s="6" t="s">
        <v>40</v>
      </c>
    </row>
    <row r="3" spans="1:7" x14ac:dyDescent="0.2">
      <c r="A3" s="8" t="s">
        <v>45</v>
      </c>
      <c r="B3" s="9" t="s">
        <v>1</v>
      </c>
      <c r="C3" s="10" t="s">
        <v>2</v>
      </c>
      <c r="D3" s="11" t="s">
        <v>55</v>
      </c>
      <c r="E3" s="12" t="s">
        <v>84</v>
      </c>
      <c r="G3" s="4" t="s">
        <v>83</v>
      </c>
    </row>
    <row r="4" spans="1:7" x14ac:dyDescent="0.2">
      <c r="A4" s="13"/>
      <c r="B4" s="14"/>
      <c r="C4" s="15" t="s">
        <v>3</v>
      </c>
      <c r="D4" s="16" t="s">
        <v>55</v>
      </c>
      <c r="E4" s="58" t="s">
        <v>160</v>
      </c>
    </row>
    <row r="5" spans="1:7" ht="24.75" customHeight="1" x14ac:dyDescent="0.2">
      <c r="A5" s="13"/>
      <c r="B5" s="14"/>
      <c r="C5" s="15" t="s">
        <v>4</v>
      </c>
      <c r="D5" s="16" t="s">
        <v>55</v>
      </c>
      <c r="E5" s="57" t="s">
        <v>161</v>
      </c>
      <c r="G5" s="4" t="s">
        <v>82</v>
      </c>
    </row>
    <row r="6" spans="1:7" ht="24" customHeight="1" x14ac:dyDescent="0.2">
      <c r="A6" s="13"/>
      <c r="B6" s="14"/>
      <c r="C6" s="15" t="s">
        <v>5</v>
      </c>
      <c r="D6" s="16" t="s">
        <v>55</v>
      </c>
      <c r="E6" s="18" t="s">
        <v>85</v>
      </c>
    </row>
    <row r="7" spans="1:7" x14ac:dyDescent="0.2">
      <c r="A7" s="13"/>
      <c r="B7" s="14"/>
      <c r="C7" s="15" t="s">
        <v>6</v>
      </c>
      <c r="D7" s="16" t="s">
        <v>55</v>
      </c>
      <c r="E7" s="57" t="s">
        <v>159</v>
      </c>
    </row>
    <row r="8" spans="1:7" x14ac:dyDescent="0.2">
      <c r="A8" s="13"/>
      <c r="B8" s="14" t="s">
        <v>7</v>
      </c>
      <c r="C8" s="15" t="s">
        <v>2</v>
      </c>
      <c r="D8" s="16" t="s">
        <v>55</v>
      </c>
      <c r="E8" s="17" t="s">
        <v>86</v>
      </c>
    </row>
    <row r="9" spans="1:7" x14ac:dyDescent="0.2">
      <c r="A9" s="13"/>
      <c r="B9" s="14"/>
      <c r="C9" s="15" t="s">
        <v>3</v>
      </c>
      <c r="D9" s="16" t="s">
        <v>55</v>
      </c>
      <c r="E9" s="58" t="s">
        <v>160</v>
      </c>
    </row>
    <row r="10" spans="1:7" ht="24" customHeight="1" x14ac:dyDescent="0.2">
      <c r="A10" s="13"/>
      <c r="B10" s="14"/>
      <c r="C10" s="15" t="s">
        <v>4</v>
      </c>
      <c r="D10" s="16" t="s">
        <v>55</v>
      </c>
      <c r="E10" s="57" t="s">
        <v>161</v>
      </c>
    </row>
    <row r="11" spans="1:7" ht="24.75" customHeight="1" x14ac:dyDescent="0.2">
      <c r="A11" s="13"/>
      <c r="B11" s="14"/>
      <c r="C11" s="15" t="s">
        <v>5</v>
      </c>
      <c r="D11" s="16" t="s">
        <v>55</v>
      </c>
      <c r="E11" s="18" t="s">
        <v>87</v>
      </c>
    </row>
    <row r="12" spans="1:7" x14ac:dyDescent="0.2">
      <c r="A12" s="19"/>
      <c r="B12" s="20"/>
      <c r="C12" s="21" t="s">
        <v>6</v>
      </c>
      <c r="D12" s="22" t="s">
        <v>55</v>
      </c>
      <c r="E12" s="59" t="s">
        <v>159</v>
      </c>
    </row>
    <row r="13" spans="1:7" x14ac:dyDescent="0.2">
      <c r="A13" s="8" t="s">
        <v>46</v>
      </c>
      <c r="B13" s="9" t="s">
        <v>8</v>
      </c>
      <c r="C13" s="60" t="s">
        <v>162</v>
      </c>
      <c r="D13" s="61" t="s">
        <v>55</v>
      </c>
      <c r="E13" s="58" t="s">
        <v>163</v>
      </c>
    </row>
    <row r="14" spans="1:7" x14ac:dyDescent="0.2">
      <c r="A14" s="13" t="s">
        <v>10</v>
      </c>
      <c r="B14" s="14"/>
      <c r="C14" s="60" t="s">
        <v>90</v>
      </c>
      <c r="D14" s="61" t="s">
        <v>55</v>
      </c>
      <c r="E14" s="58" t="s">
        <v>91</v>
      </c>
    </row>
    <row r="15" spans="1:7" x14ac:dyDescent="0.2">
      <c r="A15" s="13" t="s">
        <v>11</v>
      </c>
      <c r="B15" s="14"/>
      <c r="C15" s="46" t="s">
        <v>80</v>
      </c>
      <c r="D15" s="16" t="s">
        <v>55</v>
      </c>
      <c r="E15" s="17" t="s">
        <v>93</v>
      </c>
    </row>
    <row r="16" spans="1:7" x14ac:dyDescent="0.2">
      <c r="A16" s="13"/>
      <c r="B16" s="14"/>
      <c r="C16" s="15" t="s">
        <v>79</v>
      </c>
      <c r="D16" s="16" t="s">
        <v>55</v>
      </c>
      <c r="E16" s="17" t="s">
        <v>92</v>
      </c>
    </row>
    <row r="17" spans="1:6" x14ac:dyDescent="0.2">
      <c r="A17" s="13"/>
      <c r="B17" s="14"/>
      <c r="C17" s="46" t="s">
        <v>88</v>
      </c>
      <c r="D17" s="16" t="s">
        <v>55</v>
      </c>
      <c r="E17" s="17" t="s">
        <v>94</v>
      </c>
    </row>
    <row r="18" spans="1:6" x14ac:dyDescent="0.2">
      <c r="A18" s="13"/>
      <c r="B18" s="9" t="s">
        <v>12</v>
      </c>
      <c r="C18" s="62" t="s">
        <v>164</v>
      </c>
      <c r="D18" s="63" t="s">
        <v>55</v>
      </c>
      <c r="E18" s="64" t="s">
        <v>165</v>
      </c>
    </row>
    <row r="19" spans="1:6" x14ac:dyDescent="0.2">
      <c r="A19" s="13"/>
      <c r="B19" s="14"/>
      <c r="C19" s="60" t="s">
        <v>90</v>
      </c>
      <c r="D19" s="61" t="s">
        <v>55</v>
      </c>
      <c r="E19" s="58" t="s">
        <v>166</v>
      </c>
    </row>
    <row r="20" spans="1:6" x14ac:dyDescent="0.2">
      <c r="A20" s="13"/>
      <c r="B20" s="14"/>
      <c r="C20" s="46" t="s">
        <v>80</v>
      </c>
      <c r="D20" s="16" t="s">
        <v>55</v>
      </c>
      <c r="E20" s="17" t="s">
        <v>95</v>
      </c>
    </row>
    <row r="21" spans="1:6" x14ac:dyDescent="0.2">
      <c r="A21" s="13"/>
      <c r="B21" s="14"/>
      <c r="C21" s="15" t="s">
        <v>79</v>
      </c>
      <c r="D21" s="16" t="s">
        <v>55</v>
      </c>
      <c r="E21" s="17" t="s">
        <v>167</v>
      </c>
    </row>
    <row r="22" spans="1:6" x14ac:dyDescent="0.2">
      <c r="A22" s="13"/>
      <c r="B22" s="14"/>
      <c r="C22" s="46" t="s">
        <v>88</v>
      </c>
      <c r="D22" s="16" t="s">
        <v>55</v>
      </c>
      <c r="E22" s="17" t="s">
        <v>96</v>
      </c>
    </row>
    <row r="23" spans="1:6" x14ac:dyDescent="0.2">
      <c r="A23" s="13"/>
      <c r="B23" s="9" t="s">
        <v>13</v>
      </c>
      <c r="C23" s="10" t="s">
        <v>89</v>
      </c>
      <c r="D23" s="11" t="s">
        <v>55</v>
      </c>
      <c r="E23" s="12" t="s">
        <v>168</v>
      </c>
    </row>
    <row r="24" spans="1:6" x14ac:dyDescent="0.2">
      <c r="A24" s="13"/>
      <c r="B24" s="14"/>
      <c r="C24" s="15" t="s">
        <v>9</v>
      </c>
      <c r="D24" s="16" t="s">
        <v>55</v>
      </c>
      <c r="E24" s="17" t="s">
        <v>97</v>
      </c>
    </row>
    <row r="25" spans="1:6" x14ac:dyDescent="0.2">
      <c r="A25" s="13"/>
      <c r="B25" s="14"/>
      <c r="C25" s="15" t="s">
        <v>79</v>
      </c>
      <c r="D25" s="16" t="s">
        <v>55</v>
      </c>
      <c r="E25" s="17" t="s">
        <v>98</v>
      </c>
    </row>
    <row r="26" spans="1:6" x14ac:dyDescent="0.2">
      <c r="A26" s="13"/>
      <c r="B26" s="14"/>
      <c r="C26" s="46" t="s">
        <v>80</v>
      </c>
      <c r="D26" s="16" t="s">
        <v>55</v>
      </c>
      <c r="E26" s="17" t="s">
        <v>99</v>
      </c>
    </row>
    <row r="27" spans="1:6" x14ac:dyDescent="0.2">
      <c r="A27" s="13"/>
      <c r="B27" s="14"/>
      <c r="C27" s="46" t="s">
        <v>88</v>
      </c>
      <c r="D27" s="16" t="s">
        <v>55</v>
      </c>
      <c r="E27" s="17" t="s">
        <v>100</v>
      </c>
    </row>
    <row r="28" spans="1:6" x14ac:dyDescent="0.2">
      <c r="A28" s="13"/>
      <c r="B28" s="9" t="s">
        <v>14</v>
      </c>
      <c r="C28" s="62" t="s">
        <v>169</v>
      </c>
      <c r="D28" s="63" t="s">
        <v>55</v>
      </c>
      <c r="E28" s="64" t="s">
        <v>170</v>
      </c>
    </row>
    <row r="29" spans="1:6" x14ac:dyDescent="0.2">
      <c r="A29" s="13"/>
      <c r="B29" s="14"/>
      <c r="C29" s="60" t="s">
        <v>90</v>
      </c>
      <c r="D29" s="61" t="s">
        <v>55</v>
      </c>
      <c r="E29" s="58" t="s">
        <v>171</v>
      </c>
    </row>
    <row r="30" spans="1:6" x14ac:dyDescent="0.2">
      <c r="A30" s="13"/>
      <c r="B30" s="14"/>
      <c r="C30" s="44" t="s">
        <v>80</v>
      </c>
      <c r="D30" s="15" t="s">
        <v>55</v>
      </c>
      <c r="E30" s="17" t="s">
        <v>172</v>
      </c>
    </row>
    <row r="31" spans="1:6" x14ac:dyDescent="0.2">
      <c r="A31" s="14"/>
      <c r="B31" s="14"/>
      <c r="C31" s="45" t="s">
        <v>79</v>
      </c>
      <c r="D31" s="15" t="s">
        <v>55</v>
      </c>
      <c r="E31" s="17" t="s">
        <v>173</v>
      </c>
      <c r="F31" s="4" t="s">
        <v>175</v>
      </c>
    </row>
    <row r="32" spans="1:6" x14ac:dyDescent="0.2">
      <c r="A32" s="13"/>
      <c r="B32" s="14"/>
      <c r="C32" s="46" t="s">
        <v>88</v>
      </c>
      <c r="D32" s="16" t="s">
        <v>55</v>
      </c>
      <c r="E32" s="17" t="s">
        <v>174</v>
      </c>
    </row>
    <row r="33" spans="1:6" x14ac:dyDescent="0.2">
      <c r="A33" s="24" t="s">
        <v>47</v>
      </c>
      <c r="B33" s="25"/>
      <c r="C33" s="26" t="s">
        <v>15</v>
      </c>
      <c r="D33" s="27" t="s">
        <v>55</v>
      </c>
      <c r="E33" s="12" t="s">
        <v>180</v>
      </c>
      <c r="F33" s="65" t="s">
        <v>176</v>
      </c>
    </row>
    <row r="34" spans="1:6" x14ac:dyDescent="0.2">
      <c r="A34" s="28"/>
      <c r="B34" s="29" t="s">
        <v>81</v>
      </c>
      <c r="C34" s="30" t="s">
        <v>16</v>
      </c>
      <c r="D34" s="31" t="s">
        <v>55</v>
      </c>
      <c r="E34" s="23" t="s">
        <v>181</v>
      </c>
    </row>
    <row r="35" spans="1:6" x14ac:dyDescent="0.2">
      <c r="A35" s="13" t="s">
        <v>48</v>
      </c>
      <c r="B35" s="14"/>
      <c r="C35" s="15" t="s">
        <v>2</v>
      </c>
      <c r="D35" s="16" t="s">
        <v>55</v>
      </c>
      <c r="E35" s="12" t="s">
        <v>51</v>
      </c>
    </row>
    <row r="36" spans="1:6" x14ac:dyDescent="0.2">
      <c r="A36" s="32" t="s">
        <v>17</v>
      </c>
      <c r="B36" s="14"/>
      <c r="C36" s="15" t="s">
        <v>3</v>
      </c>
      <c r="D36" s="16" t="s">
        <v>55</v>
      </c>
      <c r="E36" s="17" t="s">
        <v>179</v>
      </c>
    </row>
    <row r="37" spans="1:6" x14ac:dyDescent="0.2">
      <c r="A37" s="13"/>
      <c r="B37" s="14"/>
      <c r="C37" s="15" t="s">
        <v>4</v>
      </c>
      <c r="D37" s="16" t="s">
        <v>55</v>
      </c>
      <c r="E37" s="17" t="s">
        <v>177</v>
      </c>
    </row>
    <row r="38" spans="1:6" x14ac:dyDescent="0.2">
      <c r="A38" s="13"/>
      <c r="B38" s="14"/>
      <c r="C38" s="15" t="s">
        <v>5</v>
      </c>
      <c r="D38" s="16" t="s">
        <v>55</v>
      </c>
      <c r="E38" s="17" t="s">
        <v>52</v>
      </c>
    </row>
    <row r="39" spans="1:6" x14ac:dyDescent="0.2">
      <c r="A39" s="19"/>
      <c r="B39" s="20"/>
      <c r="C39" s="21" t="s">
        <v>6</v>
      </c>
      <c r="D39" s="22" t="s">
        <v>55</v>
      </c>
      <c r="E39" s="23" t="s">
        <v>178</v>
      </c>
    </row>
    <row r="40" spans="1:6" x14ac:dyDescent="0.2">
      <c r="A40" s="13" t="s">
        <v>101</v>
      </c>
      <c r="B40" s="14"/>
      <c r="C40" s="33" t="s">
        <v>18</v>
      </c>
      <c r="D40" s="16" t="s">
        <v>56</v>
      </c>
      <c r="E40" s="17" t="s">
        <v>102</v>
      </c>
    </row>
    <row r="41" spans="1:6" x14ac:dyDescent="0.2">
      <c r="A41" s="13"/>
      <c r="B41" s="14"/>
      <c r="C41" s="33" t="s">
        <v>19</v>
      </c>
      <c r="D41" s="16" t="s">
        <v>56</v>
      </c>
      <c r="E41" s="17" t="s">
        <v>103</v>
      </c>
    </row>
    <row r="42" spans="1:6" x14ac:dyDescent="0.2">
      <c r="A42" s="13"/>
      <c r="B42" s="14"/>
      <c r="C42" s="33" t="s">
        <v>20</v>
      </c>
      <c r="D42" s="16" t="s">
        <v>56</v>
      </c>
      <c r="E42" s="17" t="s">
        <v>104</v>
      </c>
    </row>
    <row r="43" spans="1:6" x14ac:dyDescent="0.2">
      <c r="A43" s="13"/>
      <c r="B43" s="14"/>
      <c r="C43" s="33" t="s">
        <v>21</v>
      </c>
      <c r="D43" s="16" t="s">
        <v>56</v>
      </c>
      <c r="E43" s="17" t="s">
        <v>105</v>
      </c>
    </row>
    <row r="44" spans="1:6" x14ac:dyDescent="0.2">
      <c r="A44" s="13" t="s">
        <v>127</v>
      </c>
      <c r="B44" s="14"/>
      <c r="C44" s="33" t="s">
        <v>22</v>
      </c>
      <c r="D44" s="16" t="s">
        <v>57</v>
      </c>
      <c r="E44" s="34" t="s">
        <v>58</v>
      </c>
    </row>
    <row r="45" spans="1:6" x14ac:dyDescent="0.2">
      <c r="A45" s="13"/>
      <c r="B45" s="14"/>
      <c r="C45" s="33" t="s">
        <v>23</v>
      </c>
      <c r="D45" s="16" t="s">
        <v>57</v>
      </c>
      <c r="E45" s="17" t="s">
        <v>59</v>
      </c>
    </row>
    <row r="46" spans="1:6" x14ac:dyDescent="0.2">
      <c r="A46" s="13"/>
      <c r="B46" s="14"/>
      <c r="C46" s="33" t="s">
        <v>24</v>
      </c>
      <c r="D46" s="16" t="s">
        <v>57</v>
      </c>
      <c r="E46" s="17" t="s">
        <v>60</v>
      </c>
    </row>
    <row r="47" spans="1:6" x14ac:dyDescent="0.2">
      <c r="A47" s="13"/>
      <c r="B47" s="14"/>
      <c r="C47" s="33" t="s">
        <v>25</v>
      </c>
      <c r="D47" s="16" t="s">
        <v>57</v>
      </c>
      <c r="E47" s="17" t="s">
        <v>62</v>
      </c>
    </row>
    <row r="48" spans="1:6" x14ac:dyDescent="0.2">
      <c r="A48" s="13"/>
      <c r="B48" s="14"/>
      <c r="C48" s="33" t="s">
        <v>106</v>
      </c>
      <c r="D48" s="16" t="s">
        <v>57</v>
      </c>
      <c r="E48" s="17" t="s">
        <v>61</v>
      </c>
    </row>
    <row r="49" spans="1:6" x14ac:dyDescent="0.2">
      <c r="A49" s="13"/>
      <c r="B49" s="14"/>
      <c r="C49" s="33" t="s">
        <v>107</v>
      </c>
      <c r="D49" s="16" t="s">
        <v>57</v>
      </c>
      <c r="E49" s="17" t="s">
        <v>63</v>
      </c>
    </row>
    <row r="50" spans="1:6" x14ac:dyDescent="0.2">
      <c r="A50" s="49" t="s">
        <v>128</v>
      </c>
      <c r="B50" s="56"/>
      <c r="C50" s="37"/>
      <c r="D50" s="50" t="s">
        <v>57</v>
      </c>
      <c r="E50" s="39" t="s">
        <v>53</v>
      </c>
    </row>
    <row r="51" spans="1:6" x14ac:dyDescent="0.2">
      <c r="A51" s="35" t="s">
        <v>49</v>
      </c>
      <c r="B51" s="36"/>
      <c r="C51" s="37"/>
      <c r="D51" s="38" t="s">
        <v>55</v>
      </c>
      <c r="E51" s="39" t="s">
        <v>64</v>
      </c>
    </row>
    <row r="52" spans="1:6" x14ac:dyDescent="0.2">
      <c r="A52" s="35" t="s">
        <v>50</v>
      </c>
      <c r="B52" s="36"/>
      <c r="C52" s="37"/>
      <c r="D52" s="38" t="s">
        <v>55</v>
      </c>
      <c r="E52" s="39" t="s">
        <v>65</v>
      </c>
    </row>
    <row r="53" spans="1:6" ht="52.5" customHeight="1" x14ac:dyDescent="0.2">
      <c r="A53" s="123" t="s">
        <v>68</v>
      </c>
      <c r="B53" s="123"/>
      <c r="C53" s="123"/>
      <c r="D53" s="38" t="s">
        <v>55</v>
      </c>
      <c r="E53" s="39" t="s">
        <v>67</v>
      </c>
    </row>
    <row r="54" spans="1:6" ht="52.5" customHeight="1" x14ac:dyDescent="0.2">
      <c r="A54" s="123" t="s">
        <v>69</v>
      </c>
      <c r="B54" s="123"/>
      <c r="C54" s="123"/>
      <c r="D54" s="38" t="s">
        <v>55</v>
      </c>
      <c r="E54" s="39" t="s">
        <v>66</v>
      </c>
    </row>
    <row r="55" spans="1:6" ht="44.25" customHeight="1" x14ac:dyDescent="0.2">
      <c r="A55" s="103" t="s">
        <v>108</v>
      </c>
      <c r="B55" s="103"/>
      <c r="C55" s="103"/>
      <c r="D55" s="38" t="s">
        <v>55</v>
      </c>
      <c r="E55" s="51" t="s">
        <v>230</v>
      </c>
    </row>
    <row r="56" spans="1:6" x14ac:dyDescent="0.2">
      <c r="A56" s="100" t="s">
        <v>109</v>
      </c>
      <c r="B56" s="101"/>
      <c r="C56" s="102"/>
      <c r="D56" s="38" t="s">
        <v>55</v>
      </c>
      <c r="E56" s="39" t="s">
        <v>78</v>
      </c>
    </row>
    <row r="57" spans="1:6" x14ac:dyDescent="0.2">
      <c r="A57" s="103" t="s">
        <v>110</v>
      </c>
      <c r="B57" s="103"/>
      <c r="C57" s="103"/>
      <c r="D57" s="38" t="s">
        <v>55</v>
      </c>
      <c r="E57" s="51" t="s">
        <v>231</v>
      </c>
      <c r="F57" s="4" t="s">
        <v>232</v>
      </c>
    </row>
    <row r="58" spans="1:6" x14ac:dyDescent="0.2">
      <c r="A58" s="103" t="s">
        <v>111</v>
      </c>
      <c r="B58" s="103"/>
      <c r="C58" s="103"/>
      <c r="D58" s="38" t="s">
        <v>55</v>
      </c>
      <c r="E58" s="39" t="s">
        <v>182</v>
      </c>
    </row>
    <row r="59" spans="1:6" x14ac:dyDescent="0.2">
      <c r="A59" s="100" t="s">
        <v>112</v>
      </c>
      <c r="B59" s="101"/>
      <c r="C59" s="102"/>
      <c r="D59" s="38" t="s">
        <v>55</v>
      </c>
      <c r="E59" s="39" t="s">
        <v>183</v>
      </c>
    </row>
    <row r="60" spans="1:6" x14ac:dyDescent="0.2">
      <c r="A60" s="100" t="s">
        <v>119</v>
      </c>
      <c r="B60" s="101"/>
      <c r="C60" s="102"/>
      <c r="D60" s="38" t="s">
        <v>55</v>
      </c>
      <c r="E60" s="39" t="s">
        <v>184</v>
      </c>
      <c r="F60" s="4" t="s">
        <v>234</v>
      </c>
    </row>
    <row r="61" spans="1:6" x14ac:dyDescent="0.2">
      <c r="A61" s="97" t="s">
        <v>122</v>
      </c>
      <c r="B61" s="98"/>
      <c r="C61" s="99"/>
      <c r="D61" s="40" t="s">
        <v>55</v>
      </c>
      <c r="E61" s="39" t="s">
        <v>185</v>
      </c>
      <c r="F61" s="4" t="s">
        <v>233</v>
      </c>
    </row>
    <row r="62" spans="1:6" x14ac:dyDescent="0.2">
      <c r="A62" s="100" t="s">
        <v>113</v>
      </c>
      <c r="B62" s="101"/>
      <c r="C62" s="102"/>
      <c r="D62" s="38" t="s">
        <v>55</v>
      </c>
      <c r="E62" s="39" t="s">
        <v>114</v>
      </c>
    </row>
    <row r="63" spans="1:6" x14ac:dyDescent="0.2">
      <c r="A63" s="100" t="s">
        <v>115</v>
      </c>
      <c r="B63" s="101"/>
      <c r="C63" s="102"/>
      <c r="D63" s="38" t="s">
        <v>55</v>
      </c>
      <c r="E63" s="39"/>
    </row>
    <row r="64" spans="1:6" x14ac:dyDescent="0.2">
      <c r="A64" s="103" t="s">
        <v>116</v>
      </c>
      <c r="B64" s="103"/>
      <c r="C64" s="103"/>
      <c r="D64" s="40" t="s">
        <v>55</v>
      </c>
      <c r="E64" s="39" t="s">
        <v>70</v>
      </c>
    </row>
    <row r="65" spans="1:5" x14ac:dyDescent="0.2">
      <c r="A65" s="100" t="s">
        <v>117</v>
      </c>
      <c r="B65" s="101"/>
      <c r="C65" s="102"/>
      <c r="D65" s="38" t="s">
        <v>55</v>
      </c>
      <c r="E65" s="39"/>
    </row>
    <row r="66" spans="1:5" x14ac:dyDescent="0.2">
      <c r="A66" s="100" t="s">
        <v>118</v>
      </c>
      <c r="B66" s="101"/>
      <c r="C66" s="102"/>
      <c r="D66" s="38" t="s">
        <v>55</v>
      </c>
      <c r="E66" s="39"/>
    </row>
    <row r="67" spans="1:5" x14ac:dyDescent="0.2">
      <c r="A67" s="100" t="s">
        <v>120</v>
      </c>
      <c r="B67" s="101"/>
      <c r="C67" s="102"/>
      <c r="D67" s="38" t="s">
        <v>55</v>
      </c>
      <c r="E67" s="39"/>
    </row>
    <row r="68" spans="1:5" x14ac:dyDescent="0.2">
      <c r="A68" s="97" t="s">
        <v>121</v>
      </c>
      <c r="B68" s="98"/>
      <c r="C68" s="99"/>
      <c r="D68" s="40" t="s">
        <v>55</v>
      </c>
      <c r="E68" s="39"/>
    </row>
    <row r="69" spans="1:5" x14ac:dyDescent="0.2">
      <c r="A69" s="111" t="s">
        <v>123</v>
      </c>
      <c r="B69" s="112"/>
      <c r="C69" s="113"/>
      <c r="D69" s="38" t="s">
        <v>55</v>
      </c>
      <c r="E69" s="39" t="s">
        <v>125</v>
      </c>
    </row>
    <row r="70" spans="1:5" x14ac:dyDescent="0.2">
      <c r="A70" s="100" t="s">
        <v>124</v>
      </c>
      <c r="B70" s="101"/>
      <c r="C70" s="102"/>
      <c r="D70" s="38" t="s">
        <v>71</v>
      </c>
      <c r="E70" s="39"/>
    </row>
    <row r="71" spans="1:5" x14ac:dyDescent="0.2">
      <c r="A71" s="100" t="s">
        <v>129</v>
      </c>
      <c r="B71" s="101"/>
      <c r="C71" s="102"/>
      <c r="D71" s="38" t="s">
        <v>55</v>
      </c>
      <c r="E71" s="39"/>
    </row>
    <row r="72" spans="1:5" x14ac:dyDescent="0.2">
      <c r="A72" s="100" t="s">
        <v>130</v>
      </c>
      <c r="B72" s="101"/>
      <c r="C72" s="102"/>
      <c r="D72" s="50" t="s">
        <v>55</v>
      </c>
      <c r="E72" s="39"/>
    </row>
    <row r="73" spans="1:5" x14ac:dyDescent="0.2">
      <c r="A73" s="104"/>
      <c r="B73" s="104"/>
      <c r="C73" s="104"/>
    </row>
    <row r="74" spans="1:5" x14ac:dyDescent="0.2">
      <c r="A74" s="120" t="s">
        <v>41</v>
      </c>
      <c r="B74" s="120"/>
      <c r="C74" s="120"/>
    </row>
    <row r="75" spans="1:5" x14ac:dyDescent="0.2">
      <c r="A75" s="124" t="s">
        <v>42</v>
      </c>
      <c r="B75" s="124"/>
      <c r="C75" s="42"/>
      <c r="D75" s="43"/>
    </row>
    <row r="76" spans="1:5" x14ac:dyDescent="0.2">
      <c r="A76" s="125" t="s">
        <v>132</v>
      </c>
      <c r="B76" s="126"/>
      <c r="C76" s="38" t="s">
        <v>43</v>
      </c>
      <c r="D76" s="44"/>
      <c r="E76" s="4" t="s">
        <v>187</v>
      </c>
    </row>
    <row r="77" spans="1:5" x14ac:dyDescent="0.2">
      <c r="A77" s="127"/>
      <c r="B77" s="128"/>
      <c r="C77" s="38" t="s">
        <v>44</v>
      </c>
      <c r="D77" s="44"/>
      <c r="E77" s="4" t="s">
        <v>186</v>
      </c>
    </row>
    <row r="78" spans="1:5" x14ac:dyDescent="0.2">
      <c r="A78" s="129"/>
      <c r="B78" s="130"/>
      <c r="C78" s="38" t="s">
        <v>72</v>
      </c>
      <c r="D78" s="44"/>
    </row>
    <row r="79" spans="1:5" ht="21" customHeight="1" x14ac:dyDescent="0.2">
      <c r="A79" s="131" t="s">
        <v>135</v>
      </c>
      <c r="B79" s="132"/>
      <c r="C79" s="38" t="s">
        <v>43</v>
      </c>
      <c r="D79" s="44"/>
      <c r="E79" s="4" t="s">
        <v>73</v>
      </c>
    </row>
    <row r="80" spans="1:5" x14ac:dyDescent="0.2">
      <c r="A80" s="133"/>
      <c r="B80" s="134"/>
      <c r="C80" s="38" t="s">
        <v>44</v>
      </c>
      <c r="D80" s="44"/>
      <c r="E80" s="4" t="s">
        <v>188</v>
      </c>
    </row>
    <row r="81" spans="1:5" x14ac:dyDescent="0.2">
      <c r="A81" s="135"/>
      <c r="B81" s="136"/>
      <c r="C81" s="38" t="s">
        <v>26</v>
      </c>
      <c r="D81" s="44"/>
    </row>
    <row r="82" spans="1:5" ht="21" customHeight="1" x14ac:dyDescent="0.2">
      <c r="A82" s="114" t="s">
        <v>137</v>
      </c>
      <c r="B82" s="115"/>
      <c r="C82" s="38" t="s">
        <v>43</v>
      </c>
      <c r="D82" s="44"/>
      <c r="E82" s="4" t="s">
        <v>73</v>
      </c>
    </row>
    <row r="83" spans="1:5" x14ac:dyDescent="0.2">
      <c r="A83" s="116"/>
      <c r="B83" s="117"/>
      <c r="C83" s="38" t="s">
        <v>44</v>
      </c>
      <c r="D83" s="44"/>
      <c r="E83" s="4" t="s">
        <v>158</v>
      </c>
    </row>
    <row r="84" spans="1:5" x14ac:dyDescent="0.2">
      <c r="A84" s="118"/>
      <c r="B84" s="119"/>
      <c r="C84" s="38" t="s">
        <v>26</v>
      </c>
      <c r="D84" s="44"/>
    </row>
    <row r="85" spans="1:5" ht="21" customHeight="1" x14ac:dyDescent="0.2">
      <c r="A85" s="114" t="s">
        <v>138</v>
      </c>
      <c r="B85" s="115"/>
      <c r="C85" s="38" t="s">
        <v>43</v>
      </c>
      <c r="D85" s="45"/>
      <c r="E85" s="4" t="s">
        <v>74</v>
      </c>
    </row>
    <row r="86" spans="1:5" x14ac:dyDescent="0.2">
      <c r="A86" s="116"/>
      <c r="B86" s="117"/>
      <c r="C86" s="38" t="s">
        <v>44</v>
      </c>
      <c r="D86" s="45"/>
      <c r="E86" s="4" t="s">
        <v>75</v>
      </c>
    </row>
    <row r="87" spans="1:5" x14ac:dyDescent="0.2">
      <c r="A87" s="118"/>
      <c r="B87" s="119"/>
      <c r="C87" s="38" t="s">
        <v>26</v>
      </c>
      <c r="D87" s="45"/>
    </row>
    <row r="88" spans="1:5" ht="21" customHeight="1" x14ac:dyDescent="0.2">
      <c r="A88" s="105" t="s">
        <v>145</v>
      </c>
      <c r="B88" s="106"/>
      <c r="C88" s="38" t="s">
        <v>43</v>
      </c>
      <c r="D88" s="45"/>
      <c r="E88" s="4" t="s">
        <v>76</v>
      </c>
    </row>
    <row r="89" spans="1:5" x14ac:dyDescent="0.2">
      <c r="A89" s="107"/>
      <c r="B89" s="108"/>
      <c r="C89" s="38" t="s">
        <v>44</v>
      </c>
      <c r="D89" s="45"/>
      <c r="E89" s="4" t="s">
        <v>77</v>
      </c>
    </row>
    <row r="90" spans="1:5" x14ac:dyDescent="0.2">
      <c r="A90" s="109"/>
      <c r="B90" s="110"/>
      <c r="C90" s="38" t="s">
        <v>26</v>
      </c>
      <c r="D90" s="45"/>
    </row>
    <row r="91" spans="1:5" ht="21" customHeight="1" x14ac:dyDescent="0.2">
      <c r="A91" s="105" t="s">
        <v>146</v>
      </c>
      <c r="B91" s="106"/>
      <c r="C91" s="38" t="s">
        <v>43</v>
      </c>
      <c r="D91" s="45"/>
      <c r="E91" s="4" t="s">
        <v>151</v>
      </c>
    </row>
    <row r="92" spans="1:5" x14ac:dyDescent="0.2">
      <c r="A92" s="107"/>
      <c r="B92" s="108"/>
      <c r="C92" s="38" t="s">
        <v>44</v>
      </c>
      <c r="D92" s="45"/>
      <c r="E92" s="4" t="s">
        <v>152</v>
      </c>
    </row>
    <row r="93" spans="1:5" x14ac:dyDescent="0.2">
      <c r="A93" s="109"/>
      <c r="B93" s="110"/>
      <c r="C93" s="38" t="s">
        <v>26</v>
      </c>
      <c r="D93" s="45"/>
    </row>
    <row r="94" spans="1:5" ht="21" customHeight="1" x14ac:dyDescent="0.2">
      <c r="A94" s="105" t="s">
        <v>147</v>
      </c>
      <c r="B94" s="106"/>
      <c r="C94" s="38" t="s">
        <v>43</v>
      </c>
      <c r="D94" s="45"/>
      <c r="E94" s="4" t="s">
        <v>151</v>
      </c>
    </row>
    <row r="95" spans="1:5" x14ac:dyDescent="0.2">
      <c r="A95" s="107"/>
      <c r="B95" s="108"/>
      <c r="C95" s="38" t="s">
        <v>44</v>
      </c>
      <c r="D95" s="45"/>
      <c r="E95" s="4" t="s">
        <v>153</v>
      </c>
    </row>
    <row r="96" spans="1:5" x14ac:dyDescent="0.2">
      <c r="A96" s="109"/>
      <c r="B96" s="110"/>
      <c r="C96" s="38" t="s">
        <v>26</v>
      </c>
      <c r="D96" s="45"/>
    </row>
    <row r="97" spans="1:5" ht="21" customHeight="1" x14ac:dyDescent="0.2">
      <c r="A97" s="105" t="s">
        <v>148</v>
      </c>
      <c r="B97" s="106"/>
      <c r="C97" s="38" t="s">
        <v>43</v>
      </c>
      <c r="D97" s="45"/>
      <c r="E97" s="4" t="s">
        <v>151</v>
      </c>
    </row>
    <row r="98" spans="1:5" x14ac:dyDescent="0.2">
      <c r="A98" s="107"/>
      <c r="B98" s="108"/>
      <c r="C98" s="38" t="s">
        <v>44</v>
      </c>
      <c r="D98" s="45"/>
      <c r="E98" s="4" t="s">
        <v>154</v>
      </c>
    </row>
    <row r="99" spans="1:5" x14ac:dyDescent="0.2">
      <c r="A99" s="109"/>
      <c r="B99" s="110"/>
      <c r="C99" s="38" t="s">
        <v>26</v>
      </c>
      <c r="D99" s="45"/>
    </row>
    <row r="100" spans="1:5" x14ac:dyDescent="0.2">
      <c r="A100" s="105" t="s">
        <v>149</v>
      </c>
      <c r="B100" s="106"/>
      <c r="C100" s="50" t="s">
        <v>43</v>
      </c>
      <c r="E100" s="4" t="s">
        <v>155</v>
      </c>
    </row>
    <row r="101" spans="1:5" x14ac:dyDescent="0.2">
      <c r="A101" s="107"/>
      <c r="B101" s="108"/>
      <c r="C101" s="50" t="s">
        <v>44</v>
      </c>
      <c r="E101" s="4" t="s">
        <v>156</v>
      </c>
    </row>
    <row r="102" spans="1:5" x14ac:dyDescent="0.2">
      <c r="A102" s="109"/>
      <c r="B102" s="110"/>
      <c r="C102" s="50" t="s">
        <v>26</v>
      </c>
    </row>
    <row r="103" spans="1:5" x14ac:dyDescent="0.2">
      <c r="A103" s="105" t="s">
        <v>150</v>
      </c>
      <c r="B103" s="106"/>
      <c r="C103" s="50" t="s">
        <v>43</v>
      </c>
      <c r="E103" s="4" t="s">
        <v>157</v>
      </c>
    </row>
    <row r="104" spans="1:5" x14ac:dyDescent="0.2">
      <c r="A104" s="107"/>
      <c r="B104" s="108"/>
      <c r="C104" s="50" t="s">
        <v>44</v>
      </c>
      <c r="E104" s="4" t="s">
        <v>158</v>
      </c>
    </row>
    <row r="105" spans="1:5" x14ac:dyDescent="0.2">
      <c r="A105" s="109"/>
      <c r="B105" s="110"/>
      <c r="C105" s="50" t="s">
        <v>26</v>
      </c>
    </row>
  </sheetData>
  <mergeCells count="35">
    <mergeCell ref="A100:B102"/>
    <mergeCell ref="A103:B105"/>
    <mergeCell ref="A55:C55"/>
    <mergeCell ref="A1:C1"/>
    <mergeCell ref="A2:C2"/>
    <mergeCell ref="A54:C54"/>
    <mergeCell ref="A53:C53"/>
    <mergeCell ref="A97:B99"/>
    <mergeCell ref="A58:C58"/>
    <mergeCell ref="A75:B75"/>
    <mergeCell ref="A88:B90"/>
    <mergeCell ref="A85:B87"/>
    <mergeCell ref="A91:B93"/>
    <mergeCell ref="A70:C70"/>
    <mergeCell ref="A76:B78"/>
    <mergeCell ref="A79:B81"/>
    <mergeCell ref="A73:C73"/>
    <mergeCell ref="A72:C72"/>
    <mergeCell ref="A71:C71"/>
    <mergeCell ref="A94:B96"/>
    <mergeCell ref="A69:C69"/>
    <mergeCell ref="A82:B84"/>
    <mergeCell ref="A74:C74"/>
    <mergeCell ref="A56:C56"/>
    <mergeCell ref="A60:C60"/>
    <mergeCell ref="A59:C59"/>
    <mergeCell ref="A62:C62"/>
    <mergeCell ref="A61:C61"/>
    <mergeCell ref="A57:C57"/>
    <mergeCell ref="A68:C68"/>
    <mergeCell ref="A63:C63"/>
    <mergeCell ref="A65:C65"/>
    <mergeCell ref="A66:C66"/>
    <mergeCell ref="A67:C67"/>
    <mergeCell ref="A64:C6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R100"/>
  <sheetViews>
    <sheetView zoomScale="75" zoomScaleNormal="75" workbookViewId="0">
      <pane xSplit="5" ySplit="2" topLeftCell="F69" activePane="bottomRight" state="frozen"/>
      <selection pane="topRight" activeCell="F1" sqref="F1"/>
      <selection pane="bottomLeft" activeCell="A3" sqref="A3"/>
      <selection pane="bottomRight" activeCell="N112" sqref="N112"/>
    </sheetView>
  </sheetViews>
  <sheetFormatPr defaultColWidth="9" defaultRowHeight="21" x14ac:dyDescent="0.2"/>
  <cols>
    <col min="1" max="1" width="17" style="4" customWidth="1"/>
    <col min="2" max="2" width="15.375" style="4" customWidth="1"/>
    <col min="3" max="3" width="28" style="41" customWidth="1"/>
    <col min="4" max="4" width="5" style="41" customWidth="1"/>
    <col min="5" max="16384" width="9" style="4"/>
  </cols>
  <sheetData>
    <row r="1" spans="1:17" x14ac:dyDescent="0.2">
      <c r="A1" s="121" t="s">
        <v>126</v>
      </c>
      <c r="B1" s="121"/>
      <c r="C1" s="121"/>
      <c r="D1" s="47"/>
    </row>
    <row r="2" spans="1:17" s="7" customFormat="1" x14ac:dyDescent="0.2">
      <c r="A2" s="122" t="s">
        <v>0</v>
      </c>
      <c r="B2" s="122"/>
      <c r="C2" s="122"/>
      <c r="D2" s="48" t="s">
        <v>54</v>
      </c>
      <c r="E2" s="1" t="s">
        <v>27</v>
      </c>
      <c r="F2" s="1" t="s">
        <v>28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2" t="s">
        <v>39</v>
      </c>
    </row>
    <row r="3" spans="1:17" x14ac:dyDescent="0.2">
      <c r="A3" s="8" t="s">
        <v>45</v>
      </c>
      <c r="B3" s="9" t="s">
        <v>1</v>
      </c>
      <c r="C3" s="10" t="s">
        <v>2</v>
      </c>
      <c r="D3" s="11" t="s">
        <v>55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>
        <f>SUM(E3:P3)</f>
        <v>0</v>
      </c>
    </row>
    <row r="4" spans="1:17" x14ac:dyDescent="0.2">
      <c r="A4" s="13"/>
      <c r="B4" s="14"/>
      <c r="C4" s="15" t="s">
        <v>3</v>
      </c>
      <c r="D4" s="16" t="s">
        <v>55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>
        <f t="shared" ref="Q4:Q67" si="0">SUM(E4:P4)</f>
        <v>0</v>
      </c>
    </row>
    <row r="5" spans="1:17" ht="24.75" customHeight="1" x14ac:dyDescent="0.2">
      <c r="A5" s="13"/>
      <c r="B5" s="14"/>
      <c r="C5" s="15" t="s">
        <v>4</v>
      </c>
      <c r="D5" s="16" t="s">
        <v>55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>
        <f t="shared" si="0"/>
        <v>0</v>
      </c>
    </row>
    <row r="6" spans="1:17" ht="24" customHeight="1" x14ac:dyDescent="0.2">
      <c r="A6" s="13"/>
      <c r="B6" s="14"/>
      <c r="C6" s="15" t="s">
        <v>5</v>
      </c>
      <c r="D6" s="16" t="s">
        <v>55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>
        <f t="shared" si="0"/>
        <v>0</v>
      </c>
    </row>
    <row r="7" spans="1:17" x14ac:dyDescent="0.2">
      <c r="A7" s="13"/>
      <c r="B7" s="14"/>
      <c r="C7" s="15" t="s">
        <v>6</v>
      </c>
      <c r="D7" s="16" t="s">
        <v>55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>
        <f t="shared" si="0"/>
        <v>0</v>
      </c>
    </row>
    <row r="8" spans="1:17" x14ac:dyDescent="0.2">
      <c r="A8" s="13"/>
      <c r="B8" s="14" t="s">
        <v>7</v>
      </c>
      <c r="C8" s="15" t="s">
        <v>2</v>
      </c>
      <c r="D8" s="16" t="s">
        <v>55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>
        <f t="shared" si="0"/>
        <v>0</v>
      </c>
    </row>
    <row r="9" spans="1:17" x14ac:dyDescent="0.2">
      <c r="A9" s="13"/>
      <c r="B9" s="14"/>
      <c r="C9" s="15" t="s">
        <v>3</v>
      </c>
      <c r="D9" s="16" t="s">
        <v>55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>
        <f t="shared" si="0"/>
        <v>0</v>
      </c>
    </row>
    <row r="10" spans="1:17" ht="24" customHeight="1" x14ac:dyDescent="0.2">
      <c r="A10" s="13"/>
      <c r="B10" s="14"/>
      <c r="C10" s="15" t="s">
        <v>4</v>
      </c>
      <c r="D10" s="16" t="s">
        <v>55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>
        <f t="shared" si="0"/>
        <v>0</v>
      </c>
    </row>
    <row r="11" spans="1:17" ht="24.75" customHeight="1" x14ac:dyDescent="0.2">
      <c r="A11" s="13"/>
      <c r="B11" s="14"/>
      <c r="C11" s="15" t="s">
        <v>5</v>
      </c>
      <c r="D11" s="16" t="s">
        <v>55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>
        <f t="shared" si="0"/>
        <v>0</v>
      </c>
    </row>
    <row r="12" spans="1:17" x14ac:dyDescent="0.2">
      <c r="A12" s="19"/>
      <c r="B12" s="20"/>
      <c r="C12" s="21" t="s">
        <v>6</v>
      </c>
      <c r="D12" s="22" t="s">
        <v>55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>
        <f t="shared" si="0"/>
        <v>0</v>
      </c>
    </row>
    <row r="13" spans="1:17" x14ac:dyDescent="0.2">
      <c r="A13" s="8" t="s">
        <v>46</v>
      </c>
      <c r="B13" s="9" t="s">
        <v>8</v>
      </c>
      <c r="C13" s="60" t="s">
        <v>162</v>
      </c>
      <c r="D13" s="61" t="s">
        <v>55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>
        <f t="shared" si="0"/>
        <v>0</v>
      </c>
    </row>
    <row r="14" spans="1:17" x14ac:dyDescent="0.2">
      <c r="A14" s="13" t="s">
        <v>10</v>
      </c>
      <c r="B14" s="14"/>
      <c r="C14" s="60" t="s">
        <v>90</v>
      </c>
      <c r="D14" s="61" t="s">
        <v>55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>
        <f t="shared" si="0"/>
        <v>0</v>
      </c>
    </row>
    <row r="15" spans="1:17" x14ac:dyDescent="0.2">
      <c r="A15" s="13" t="s">
        <v>11</v>
      </c>
      <c r="B15" s="14"/>
      <c r="C15" s="46" t="s">
        <v>80</v>
      </c>
      <c r="D15" s="16" t="s">
        <v>55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>
        <f t="shared" si="0"/>
        <v>0</v>
      </c>
    </row>
    <row r="16" spans="1:17" x14ac:dyDescent="0.2">
      <c r="A16" s="13"/>
      <c r="B16" s="14"/>
      <c r="C16" s="15" t="s">
        <v>79</v>
      </c>
      <c r="D16" s="16" t="s">
        <v>55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>
        <f t="shared" si="0"/>
        <v>0</v>
      </c>
    </row>
    <row r="17" spans="1:17" x14ac:dyDescent="0.2">
      <c r="A17" s="13"/>
      <c r="B17" s="14"/>
      <c r="C17" s="46" t="s">
        <v>88</v>
      </c>
      <c r="D17" s="16" t="s">
        <v>55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>
        <f t="shared" si="0"/>
        <v>0</v>
      </c>
    </row>
    <row r="18" spans="1:17" x14ac:dyDescent="0.2">
      <c r="A18" s="13"/>
      <c r="B18" s="9" t="s">
        <v>12</v>
      </c>
      <c r="C18" s="62" t="s">
        <v>164</v>
      </c>
      <c r="D18" s="63" t="s">
        <v>55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>
        <f t="shared" si="0"/>
        <v>0</v>
      </c>
    </row>
    <row r="19" spans="1:17" x14ac:dyDescent="0.2">
      <c r="A19" s="13"/>
      <c r="B19" s="14"/>
      <c r="C19" s="60" t="s">
        <v>90</v>
      </c>
      <c r="D19" s="61" t="s">
        <v>55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>
        <f t="shared" si="0"/>
        <v>0</v>
      </c>
    </row>
    <row r="20" spans="1:17" x14ac:dyDescent="0.2">
      <c r="A20" s="13"/>
      <c r="B20" s="14"/>
      <c r="C20" s="46" t="s">
        <v>80</v>
      </c>
      <c r="D20" s="16" t="s">
        <v>55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>
        <f t="shared" si="0"/>
        <v>0</v>
      </c>
    </row>
    <row r="21" spans="1:17" x14ac:dyDescent="0.2">
      <c r="A21" s="13"/>
      <c r="B21" s="14"/>
      <c r="C21" s="15" t="s">
        <v>79</v>
      </c>
      <c r="D21" s="16" t="s">
        <v>55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>
        <f t="shared" si="0"/>
        <v>0</v>
      </c>
    </row>
    <row r="22" spans="1:17" x14ac:dyDescent="0.2">
      <c r="A22" s="13"/>
      <c r="B22" s="14"/>
      <c r="C22" s="46" t="s">
        <v>88</v>
      </c>
      <c r="D22" s="16" t="s">
        <v>55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>
        <f t="shared" si="0"/>
        <v>0</v>
      </c>
    </row>
    <row r="23" spans="1:17" x14ac:dyDescent="0.2">
      <c r="A23" s="13"/>
      <c r="B23" s="9" t="s">
        <v>13</v>
      </c>
      <c r="C23" s="10" t="s">
        <v>89</v>
      </c>
      <c r="D23" s="11" t="s">
        <v>55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>
        <f t="shared" si="0"/>
        <v>0</v>
      </c>
    </row>
    <row r="24" spans="1:17" x14ac:dyDescent="0.2">
      <c r="A24" s="13"/>
      <c r="B24" s="14"/>
      <c r="C24" s="15" t="s">
        <v>9</v>
      </c>
      <c r="D24" s="16" t="s">
        <v>55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>
        <f t="shared" si="0"/>
        <v>0</v>
      </c>
    </row>
    <row r="25" spans="1:17" x14ac:dyDescent="0.2">
      <c r="A25" s="13"/>
      <c r="B25" s="14"/>
      <c r="C25" s="15" t="s">
        <v>79</v>
      </c>
      <c r="D25" s="16" t="s">
        <v>55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>
        <f t="shared" si="0"/>
        <v>0</v>
      </c>
    </row>
    <row r="26" spans="1:17" x14ac:dyDescent="0.2">
      <c r="A26" s="13"/>
      <c r="B26" s="14"/>
      <c r="C26" s="46" t="s">
        <v>80</v>
      </c>
      <c r="D26" s="16" t="s">
        <v>55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>
        <f t="shared" si="0"/>
        <v>0</v>
      </c>
    </row>
    <row r="27" spans="1:17" x14ac:dyDescent="0.2">
      <c r="A27" s="13"/>
      <c r="B27" s="14"/>
      <c r="C27" s="46" t="s">
        <v>88</v>
      </c>
      <c r="D27" s="16" t="s">
        <v>55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>
        <f t="shared" si="0"/>
        <v>0</v>
      </c>
    </row>
    <row r="28" spans="1:17" x14ac:dyDescent="0.2">
      <c r="A28" s="13"/>
      <c r="B28" s="9" t="s">
        <v>14</v>
      </c>
      <c r="C28" s="71" t="s">
        <v>169</v>
      </c>
      <c r="D28" s="63" t="s">
        <v>55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>
        <f t="shared" si="0"/>
        <v>0</v>
      </c>
    </row>
    <row r="29" spans="1:17" x14ac:dyDescent="0.2">
      <c r="A29" s="13"/>
      <c r="B29" s="14"/>
      <c r="C29" s="72" t="s">
        <v>90</v>
      </c>
      <c r="D29" s="61" t="s">
        <v>55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>
        <f t="shared" si="0"/>
        <v>0</v>
      </c>
    </row>
    <row r="30" spans="1:17" x14ac:dyDescent="0.2">
      <c r="A30" s="13"/>
      <c r="B30" s="14"/>
      <c r="C30" s="44" t="s">
        <v>80</v>
      </c>
      <c r="D30" s="16" t="s">
        <v>55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>
        <f t="shared" si="0"/>
        <v>0</v>
      </c>
    </row>
    <row r="31" spans="1:17" x14ac:dyDescent="0.2">
      <c r="A31" s="14"/>
      <c r="B31" s="14"/>
      <c r="C31" s="45" t="s">
        <v>79</v>
      </c>
      <c r="D31" s="16" t="s">
        <v>55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>
        <f t="shared" si="0"/>
        <v>0</v>
      </c>
    </row>
    <row r="32" spans="1:17" x14ac:dyDescent="0.2">
      <c r="A32" s="13"/>
      <c r="B32" s="14"/>
      <c r="C32" s="44" t="s">
        <v>88</v>
      </c>
      <c r="D32" s="22" t="s">
        <v>55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>
        <f t="shared" si="0"/>
        <v>0</v>
      </c>
    </row>
    <row r="33" spans="1:17" x14ac:dyDescent="0.2">
      <c r="A33" s="24" t="s">
        <v>47</v>
      </c>
      <c r="B33" s="25"/>
      <c r="C33" s="26" t="s">
        <v>15</v>
      </c>
      <c r="D33" s="27" t="s">
        <v>55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>
        <f t="shared" si="0"/>
        <v>0</v>
      </c>
    </row>
    <row r="34" spans="1:17" x14ac:dyDescent="0.2">
      <c r="A34" s="28"/>
      <c r="B34" s="29" t="s">
        <v>81</v>
      </c>
      <c r="C34" s="30" t="s">
        <v>16</v>
      </c>
      <c r="D34" s="31" t="s">
        <v>55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>
        <f t="shared" si="0"/>
        <v>0</v>
      </c>
    </row>
    <row r="35" spans="1:17" x14ac:dyDescent="0.2">
      <c r="A35" s="13" t="s">
        <v>48</v>
      </c>
      <c r="B35" s="14"/>
      <c r="C35" s="15" t="s">
        <v>2</v>
      </c>
      <c r="D35" s="16" t="s">
        <v>55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>
        <f t="shared" si="0"/>
        <v>0</v>
      </c>
    </row>
    <row r="36" spans="1:17" x14ac:dyDescent="0.2">
      <c r="A36" s="32" t="s">
        <v>17</v>
      </c>
      <c r="B36" s="14"/>
      <c r="C36" s="15" t="s">
        <v>3</v>
      </c>
      <c r="D36" s="16" t="s">
        <v>55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>
        <f t="shared" si="0"/>
        <v>0</v>
      </c>
    </row>
    <row r="37" spans="1:17" x14ac:dyDescent="0.2">
      <c r="A37" s="13"/>
      <c r="B37" s="14"/>
      <c r="C37" s="15" t="s">
        <v>4</v>
      </c>
      <c r="D37" s="16" t="s">
        <v>55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>
        <f t="shared" si="0"/>
        <v>0</v>
      </c>
    </row>
    <row r="38" spans="1:17" x14ac:dyDescent="0.2">
      <c r="A38" s="13"/>
      <c r="B38" s="14"/>
      <c r="C38" s="15" t="s">
        <v>5</v>
      </c>
      <c r="D38" s="16" t="s">
        <v>55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>
        <f t="shared" si="0"/>
        <v>0</v>
      </c>
    </row>
    <row r="39" spans="1:17" x14ac:dyDescent="0.2">
      <c r="A39" s="19"/>
      <c r="B39" s="20"/>
      <c r="C39" s="21" t="s">
        <v>6</v>
      </c>
      <c r="D39" s="22" t="s">
        <v>55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>
        <f t="shared" si="0"/>
        <v>0</v>
      </c>
    </row>
    <row r="40" spans="1:17" x14ac:dyDescent="0.2">
      <c r="A40" s="13" t="s">
        <v>101</v>
      </c>
      <c r="B40" s="14"/>
      <c r="C40" s="33" t="s">
        <v>18</v>
      </c>
      <c r="D40" s="16" t="s">
        <v>56</v>
      </c>
      <c r="E40" s="53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3">
        <f t="shared" si="0"/>
        <v>0</v>
      </c>
    </row>
    <row r="41" spans="1:17" x14ac:dyDescent="0.2">
      <c r="A41" s="13"/>
      <c r="B41" s="14"/>
      <c r="C41" s="33" t="s">
        <v>19</v>
      </c>
      <c r="D41" s="16" t="s">
        <v>56</v>
      </c>
      <c r="E41" s="53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3">
        <f t="shared" si="0"/>
        <v>0</v>
      </c>
    </row>
    <row r="42" spans="1:17" x14ac:dyDescent="0.2">
      <c r="A42" s="13"/>
      <c r="B42" s="14"/>
      <c r="C42" s="33" t="s">
        <v>20</v>
      </c>
      <c r="D42" s="16" t="s">
        <v>56</v>
      </c>
      <c r="E42" s="53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3">
        <f t="shared" si="0"/>
        <v>0</v>
      </c>
    </row>
    <row r="43" spans="1:17" x14ac:dyDescent="0.2">
      <c r="A43" s="13"/>
      <c r="B43" s="14"/>
      <c r="C43" s="33" t="s">
        <v>21</v>
      </c>
      <c r="D43" s="16" t="s">
        <v>56</v>
      </c>
      <c r="E43" s="53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3">
        <f t="shared" si="0"/>
        <v>0</v>
      </c>
    </row>
    <row r="44" spans="1:17" x14ac:dyDescent="0.2">
      <c r="A44" s="13" t="s">
        <v>127</v>
      </c>
      <c r="B44" s="14"/>
      <c r="C44" s="33" t="s">
        <v>22</v>
      </c>
      <c r="D44" s="16" t="s">
        <v>57</v>
      </c>
      <c r="E44" s="53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3">
        <f t="shared" si="0"/>
        <v>0</v>
      </c>
    </row>
    <row r="45" spans="1:17" x14ac:dyDescent="0.2">
      <c r="A45" s="13"/>
      <c r="B45" s="14"/>
      <c r="C45" s="33" t="s">
        <v>23</v>
      </c>
      <c r="D45" s="16" t="s">
        <v>57</v>
      </c>
      <c r="E45" s="53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3">
        <f t="shared" si="0"/>
        <v>0</v>
      </c>
    </row>
    <row r="46" spans="1:17" x14ac:dyDescent="0.2">
      <c r="A46" s="13"/>
      <c r="B46" s="14"/>
      <c r="C46" s="33" t="s">
        <v>24</v>
      </c>
      <c r="D46" s="16" t="s">
        <v>57</v>
      </c>
      <c r="E46" s="53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3">
        <f t="shared" si="0"/>
        <v>0</v>
      </c>
    </row>
    <row r="47" spans="1:17" x14ac:dyDescent="0.2">
      <c r="A47" s="13"/>
      <c r="B47" s="14"/>
      <c r="C47" s="33" t="s">
        <v>25</v>
      </c>
      <c r="D47" s="16" t="s">
        <v>57</v>
      </c>
      <c r="E47" s="53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3">
        <f t="shared" si="0"/>
        <v>0</v>
      </c>
    </row>
    <row r="48" spans="1:17" x14ac:dyDescent="0.2">
      <c r="A48" s="13"/>
      <c r="B48" s="14"/>
      <c r="C48" s="33" t="s">
        <v>106</v>
      </c>
      <c r="D48" s="16" t="s">
        <v>57</v>
      </c>
      <c r="E48" s="53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3">
        <f t="shared" si="0"/>
        <v>0</v>
      </c>
    </row>
    <row r="49" spans="1:17" x14ac:dyDescent="0.2">
      <c r="A49" s="13"/>
      <c r="B49" s="14"/>
      <c r="C49" s="33" t="s">
        <v>107</v>
      </c>
      <c r="D49" s="16" t="s">
        <v>57</v>
      </c>
      <c r="E49" s="54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54">
        <f>SUM(E49:P49)</f>
        <v>0</v>
      </c>
    </row>
    <row r="50" spans="1:17" x14ac:dyDescent="0.2">
      <c r="A50" s="66" t="s">
        <v>128</v>
      </c>
      <c r="B50" s="56"/>
      <c r="C50" s="37"/>
      <c r="D50" s="50" t="s">
        <v>57</v>
      </c>
      <c r="E50" s="35"/>
      <c r="F50" s="77" t="s">
        <v>220</v>
      </c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35">
        <f>E50</f>
        <v>0</v>
      </c>
    </row>
    <row r="51" spans="1:17" x14ac:dyDescent="0.2">
      <c r="A51" s="35" t="s">
        <v>49</v>
      </c>
      <c r="B51" s="36"/>
      <c r="C51" s="37"/>
      <c r="D51" s="50" t="s">
        <v>55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>
        <f t="shared" si="0"/>
        <v>0</v>
      </c>
    </row>
    <row r="52" spans="1:17" ht="25.5" customHeight="1" x14ac:dyDescent="0.2">
      <c r="A52" s="35" t="s">
        <v>50</v>
      </c>
      <c r="B52" s="36"/>
      <c r="C52" s="37"/>
      <c r="D52" s="50" t="s">
        <v>55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>
        <f t="shared" si="0"/>
        <v>0</v>
      </c>
    </row>
    <row r="53" spans="1:17" ht="48.75" customHeight="1" x14ac:dyDescent="0.2">
      <c r="A53" s="123" t="s">
        <v>68</v>
      </c>
      <c r="B53" s="123"/>
      <c r="C53" s="123"/>
      <c r="D53" s="50" t="s">
        <v>55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>
        <f t="shared" si="0"/>
        <v>0</v>
      </c>
    </row>
    <row r="54" spans="1:17" ht="44.25" customHeight="1" x14ac:dyDescent="0.2">
      <c r="A54" s="123" t="s">
        <v>69</v>
      </c>
      <c r="B54" s="123"/>
      <c r="C54" s="123"/>
      <c r="D54" s="50" t="s">
        <v>55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>
        <f t="shared" si="0"/>
        <v>0</v>
      </c>
    </row>
    <row r="55" spans="1:17" x14ac:dyDescent="0.2">
      <c r="A55" s="103" t="s">
        <v>108</v>
      </c>
      <c r="B55" s="103"/>
      <c r="C55" s="103"/>
      <c r="D55" s="50" t="s">
        <v>55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>
        <f t="shared" si="0"/>
        <v>0</v>
      </c>
    </row>
    <row r="56" spans="1:17" x14ac:dyDescent="0.2">
      <c r="A56" s="100" t="s">
        <v>109</v>
      </c>
      <c r="B56" s="101"/>
      <c r="C56" s="102"/>
      <c r="D56" s="50" t="s">
        <v>55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>
        <f t="shared" si="0"/>
        <v>0</v>
      </c>
    </row>
    <row r="57" spans="1:17" x14ac:dyDescent="0.2">
      <c r="A57" s="103" t="s">
        <v>110</v>
      </c>
      <c r="B57" s="103"/>
      <c r="C57" s="103"/>
      <c r="D57" s="50" t="s">
        <v>55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>
        <f t="shared" si="0"/>
        <v>0</v>
      </c>
    </row>
    <row r="58" spans="1:17" x14ac:dyDescent="0.2">
      <c r="A58" s="103" t="s">
        <v>111</v>
      </c>
      <c r="B58" s="103"/>
      <c r="C58" s="103"/>
      <c r="D58" s="50" t="s">
        <v>55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>
        <f t="shared" si="0"/>
        <v>0</v>
      </c>
    </row>
    <row r="59" spans="1:17" x14ac:dyDescent="0.2">
      <c r="A59" s="100" t="s">
        <v>112</v>
      </c>
      <c r="B59" s="101"/>
      <c r="C59" s="102"/>
      <c r="D59" s="50" t="s">
        <v>55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>
        <f t="shared" si="0"/>
        <v>0</v>
      </c>
    </row>
    <row r="60" spans="1:17" x14ac:dyDescent="0.2">
      <c r="A60" s="100" t="s">
        <v>119</v>
      </c>
      <c r="B60" s="101"/>
      <c r="C60" s="102"/>
      <c r="D60" s="50" t="s">
        <v>55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>
        <f t="shared" si="0"/>
        <v>0</v>
      </c>
    </row>
    <row r="61" spans="1:17" x14ac:dyDescent="0.2">
      <c r="A61" s="97" t="s">
        <v>122</v>
      </c>
      <c r="B61" s="98"/>
      <c r="C61" s="99"/>
      <c r="D61" s="50" t="s">
        <v>55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>
        <f t="shared" si="0"/>
        <v>0</v>
      </c>
    </row>
    <row r="62" spans="1:17" x14ac:dyDescent="0.2">
      <c r="A62" s="100" t="s">
        <v>113</v>
      </c>
      <c r="B62" s="101"/>
      <c r="C62" s="102"/>
      <c r="D62" s="50" t="s">
        <v>55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>
        <f t="shared" si="0"/>
        <v>0</v>
      </c>
    </row>
    <row r="63" spans="1:17" x14ac:dyDescent="0.2">
      <c r="A63" s="100" t="s">
        <v>115</v>
      </c>
      <c r="B63" s="101"/>
      <c r="C63" s="102"/>
      <c r="D63" s="50" t="s">
        <v>55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>
        <f t="shared" si="0"/>
        <v>0</v>
      </c>
    </row>
    <row r="64" spans="1:17" x14ac:dyDescent="0.2">
      <c r="A64" s="103" t="s">
        <v>116</v>
      </c>
      <c r="B64" s="103"/>
      <c r="C64" s="103"/>
      <c r="D64" s="50" t="s">
        <v>55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>
        <f t="shared" si="0"/>
        <v>0</v>
      </c>
    </row>
    <row r="65" spans="1:17" x14ac:dyDescent="0.2">
      <c r="A65" s="100" t="s">
        <v>117</v>
      </c>
      <c r="B65" s="101"/>
      <c r="C65" s="102"/>
      <c r="D65" s="50" t="s">
        <v>55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>
        <f t="shared" si="0"/>
        <v>0</v>
      </c>
    </row>
    <row r="66" spans="1:17" ht="21" customHeight="1" x14ac:dyDescent="0.2">
      <c r="A66" s="100" t="s">
        <v>118</v>
      </c>
      <c r="B66" s="101"/>
      <c r="C66" s="102"/>
      <c r="D66" s="50" t="s">
        <v>55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>
        <f t="shared" si="0"/>
        <v>0</v>
      </c>
    </row>
    <row r="67" spans="1:17" x14ac:dyDescent="0.2">
      <c r="A67" s="100" t="s">
        <v>120</v>
      </c>
      <c r="B67" s="101"/>
      <c r="C67" s="102"/>
      <c r="D67" s="50" t="s">
        <v>55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>
        <f t="shared" si="0"/>
        <v>0</v>
      </c>
    </row>
    <row r="68" spans="1:17" x14ac:dyDescent="0.2">
      <c r="A68" s="97" t="s">
        <v>121</v>
      </c>
      <c r="B68" s="98"/>
      <c r="C68" s="99"/>
      <c r="D68" s="50" t="s">
        <v>55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>
        <f t="shared" ref="Q68:Q98" si="1">SUM(E68:P68)</f>
        <v>0</v>
      </c>
    </row>
    <row r="69" spans="1:17" ht="21" customHeight="1" x14ac:dyDescent="0.2">
      <c r="A69" s="111" t="s">
        <v>123</v>
      </c>
      <c r="B69" s="112"/>
      <c r="C69" s="113"/>
      <c r="D69" s="50" t="s">
        <v>55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>
        <f t="shared" si="1"/>
        <v>0</v>
      </c>
    </row>
    <row r="70" spans="1:17" x14ac:dyDescent="0.2">
      <c r="A70" s="100" t="s">
        <v>124</v>
      </c>
      <c r="B70" s="101"/>
      <c r="C70" s="102"/>
      <c r="D70" s="50" t="s">
        <v>71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>
        <f t="shared" si="1"/>
        <v>0</v>
      </c>
    </row>
    <row r="71" spans="1:17" x14ac:dyDescent="0.2">
      <c r="A71" s="100" t="s">
        <v>129</v>
      </c>
      <c r="B71" s="101"/>
      <c r="C71" s="102"/>
      <c r="D71" s="50" t="s">
        <v>55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>
        <f t="shared" si="1"/>
        <v>0</v>
      </c>
    </row>
    <row r="72" spans="1:17" x14ac:dyDescent="0.2">
      <c r="A72" s="100" t="s">
        <v>130</v>
      </c>
      <c r="B72" s="101"/>
      <c r="C72" s="102"/>
      <c r="D72" s="50" t="s">
        <v>55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>
        <f t="shared" si="1"/>
        <v>0</v>
      </c>
    </row>
    <row r="73" spans="1:17" x14ac:dyDescent="0.2">
      <c r="A73" s="103" t="s">
        <v>189</v>
      </c>
      <c r="B73" s="103"/>
      <c r="C73" s="103"/>
      <c r="D73" s="138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40"/>
    </row>
    <row r="74" spans="1:17" x14ac:dyDescent="0.2">
      <c r="A74" s="79" t="s">
        <v>211</v>
      </c>
      <c r="B74" s="80"/>
      <c r="C74" s="75" t="s">
        <v>192</v>
      </c>
      <c r="D74" s="50" t="s">
        <v>55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>
        <f t="shared" ref="Q74:Q94" si="2">SUM(E74:P74)</f>
        <v>0</v>
      </c>
    </row>
    <row r="75" spans="1:17" x14ac:dyDescent="0.2">
      <c r="A75" s="13"/>
      <c r="B75" s="82"/>
      <c r="C75" s="75" t="s">
        <v>193</v>
      </c>
      <c r="D75" s="50" t="s">
        <v>55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>
        <f t="shared" si="2"/>
        <v>0</v>
      </c>
    </row>
    <row r="76" spans="1:17" x14ac:dyDescent="0.2">
      <c r="A76" s="13"/>
      <c r="B76" s="82"/>
      <c r="C76" s="75" t="s">
        <v>194</v>
      </c>
      <c r="D76" s="50" t="s">
        <v>55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>
        <f t="shared" si="2"/>
        <v>0</v>
      </c>
    </row>
    <row r="77" spans="1:17" x14ac:dyDescent="0.2">
      <c r="A77" s="13"/>
      <c r="B77" s="82"/>
      <c r="C77" s="75" t="s">
        <v>195</v>
      </c>
      <c r="D77" s="50" t="s">
        <v>55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>
        <f t="shared" si="2"/>
        <v>0</v>
      </c>
    </row>
    <row r="78" spans="1:17" x14ac:dyDescent="0.2">
      <c r="A78" s="19"/>
      <c r="B78" s="83"/>
      <c r="C78" s="75" t="s">
        <v>196</v>
      </c>
      <c r="D78" s="50" t="s">
        <v>55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>
        <f t="shared" si="2"/>
        <v>0</v>
      </c>
    </row>
    <row r="79" spans="1:17" x14ac:dyDescent="0.2">
      <c r="A79" s="79" t="s">
        <v>213</v>
      </c>
      <c r="B79" s="80"/>
      <c r="C79" s="75" t="s">
        <v>192</v>
      </c>
      <c r="D79" s="50" t="s">
        <v>55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>
        <f t="shared" si="2"/>
        <v>0</v>
      </c>
    </row>
    <row r="80" spans="1:17" x14ac:dyDescent="0.2">
      <c r="A80" s="13"/>
      <c r="B80" s="82"/>
      <c r="C80" s="75" t="s">
        <v>193</v>
      </c>
      <c r="D80" s="50" t="s">
        <v>55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>
        <f t="shared" si="2"/>
        <v>0</v>
      </c>
    </row>
    <row r="81" spans="1:18" x14ac:dyDescent="0.2">
      <c r="A81" s="13"/>
      <c r="B81" s="82"/>
      <c r="C81" s="75" t="s">
        <v>194</v>
      </c>
      <c r="D81" s="50" t="s">
        <v>55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>
        <f t="shared" si="2"/>
        <v>0</v>
      </c>
    </row>
    <row r="82" spans="1:18" x14ac:dyDescent="0.2">
      <c r="A82" s="13"/>
      <c r="B82" s="82"/>
      <c r="C82" s="75" t="s">
        <v>195</v>
      </c>
      <c r="D82" s="50" t="s">
        <v>55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>
        <f t="shared" si="2"/>
        <v>0</v>
      </c>
    </row>
    <row r="83" spans="1:18" x14ac:dyDescent="0.2">
      <c r="A83" s="19"/>
      <c r="B83" s="83"/>
      <c r="C83" s="75" t="s">
        <v>196</v>
      </c>
      <c r="D83" s="50" t="s">
        <v>55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>
        <f t="shared" si="2"/>
        <v>0</v>
      </c>
    </row>
    <row r="84" spans="1:18" x14ac:dyDescent="0.2">
      <c r="A84" s="79" t="s">
        <v>212</v>
      </c>
      <c r="B84" s="80"/>
      <c r="C84" s="78" t="s">
        <v>192</v>
      </c>
      <c r="D84" s="50" t="s">
        <v>55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>
        <f t="shared" si="2"/>
        <v>0</v>
      </c>
    </row>
    <row r="85" spans="1:18" x14ac:dyDescent="0.2">
      <c r="A85" s="13"/>
      <c r="B85" s="82"/>
      <c r="C85" s="78" t="s">
        <v>193</v>
      </c>
      <c r="D85" s="50" t="s">
        <v>55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>
        <f t="shared" si="2"/>
        <v>0</v>
      </c>
    </row>
    <row r="86" spans="1:18" x14ac:dyDescent="0.2">
      <c r="A86" s="13"/>
      <c r="B86" s="82"/>
      <c r="C86" s="78" t="s">
        <v>194</v>
      </c>
      <c r="D86" s="50" t="s">
        <v>55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>
        <f t="shared" si="2"/>
        <v>0</v>
      </c>
    </row>
    <row r="87" spans="1:18" x14ac:dyDescent="0.2">
      <c r="A87" s="13"/>
      <c r="B87" s="82"/>
      <c r="C87" s="78" t="s">
        <v>195</v>
      </c>
      <c r="D87" s="50" t="s">
        <v>55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>
        <f t="shared" si="2"/>
        <v>0</v>
      </c>
    </row>
    <row r="88" spans="1:18" x14ac:dyDescent="0.2">
      <c r="A88" s="19"/>
      <c r="B88" s="83"/>
      <c r="C88" s="78" t="s">
        <v>196</v>
      </c>
      <c r="D88" s="50" t="s">
        <v>55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>
        <f t="shared" si="2"/>
        <v>0</v>
      </c>
    </row>
    <row r="89" spans="1:18" x14ac:dyDescent="0.2">
      <c r="A89" s="79" t="s">
        <v>215</v>
      </c>
      <c r="B89" s="80"/>
      <c r="C89" s="78" t="s">
        <v>221</v>
      </c>
      <c r="D89" s="50" t="s">
        <v>55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>
        <f t="shared" si="2"/>
        <v>0</v>
      </c>
    </row>
    <row r="90" spans="1:18" x14ac:dyDescent="0.2">
      <c r="A90" s="13"/>
      <c r="B90" s="82"/>
      <c r="C90" s="78" t="s">
        <v>195</v>
      </c>
      <c r="D90" s="50" t="s">
        <v>55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>
        <f t="shared" si="2"/>
        <v>0</v>
      </c>
    </row>
    <row r="91" spans="1:18" x14ac:dyDescent="0.2">
      <c r="A91" s="19"/>
      <c r="B91" s="83"/>
      <c r="C91" s="78" t="s">
        <v>196</v>
      </c>
      <c r="D91" s="50" t="s">
        <v>55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>
        <f t="shared" si="2"/>
        <v>0</v>
      </c>
    </row>
    <row r="92" spans="1:18" x14ac:dyDescent="0.2">
      <c r="A92" s="79" t="s">
        <v>214</v>
      </c>
      <c r="B92" s="80"/>
      <c r="C92" s="78" t="s">
        <v>221</v>
      </c>
      <c r="D92" s="50" t="s">
        <v>55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>
        <f t="shared" si="2"/>
        <v>0</v>
      </c>
    </row>
    <row r="93" spans="1:18" x14ac:dyDescent="0.2">
      <c r="A93" s="13"/>
      <c r="B93" s="82"/>
      <c r="C93" s="78" t="s">
        <v>195</v>
      </c>
      <c r="D93" s="50" t="s">
        <v>55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>
        <f t="shared" si="2"/>
        <v>0</v>
      </c>
    </row>
    <row r="94" spans="1:18" x14ac:dyDescent="0.2">
      <c r="A94" s="19"/>
      <c r="B94" s="83"/>
      <c r="C94" s="78" t="s">
        <v>196</v>
      </c>
      <c r="D94" s="50" t="s">
        <v>55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>
        <f t="shared" si="2"/>
        <v>0</v>
      </c>
    </row>
    <row r="95" spans="1:18" x14ac:dyDescent="0.2">
      <c r="A95" s="52" t="s">
        <v>190</v>
      </c>
      <c r="B95" s="52"/>
      <c r="C95" s="35" t="s">
        <v>218</v>
      </c>
      <c r="D95" s="50" t="s">
        <v>55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>
        <f t="shared" si="1"/>
        <v>0</v>
      </c>
      <c r="R95" s="76" t="s">
        <v>197</v>
      </c>
    </row>
    <row r="96" spans="1:18" ht="21" customHeight="1" x14ac:dyDescent="0.2">
      <c r="A96" s="137" t="s">
        <v>191</v>
      </c>
      <c r="B96" s="137"/>
      <c r="C96" s="35" t="s">
        <v>219</v>
      </c>
      <c r="D96" s="50" t="s">
        <v>55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>
        <f t="shared" si="1"/>
        <v>0</v>
      </c>
      <c r="R96" s="76" t="s">
        <v>198</v>
      </c>
    </row>
    <row r="97" spans="1:18" x14ac:dyDescent="0.2">
      <c r="A97" s="100" t="s">
        <v>216</v>
      </c>
      <c r="B97" s="101"/>
      <c r="C97" s="102"/>
      <c r="D97" s="50" t="s">
        <v>55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>
        <f t="shared" si="1"/>
        <v>0</v>
      </c>
      <c r="R97" s="76" t="s">
        <v>199</v>
      </c>
    </row>
    <row r="98" spans="1:18" x14ac:dyDescent="0.2">
      <c r="A98" s="36" t="s">
        <v>217</v>
      </c>
      <c r="B98" s="56"/>
      <c r="C98" s="84"/>
      <c r="D98" s="50" t="s">
        <v>55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>
        <f t="shared" si="1"/>
        <v>0</v>
      </c>
      <c r="R98" s="76" t="s">
        <v>200</v>
      </c>
    </row>
    <row r="99" spans="1:18" x14ac:dyDescent="0.2">
      <c r="A99" s="100" t="s">
        <v>222</v>
      </c>
      <c r="B99" s="101"/>
      <c r="C99" s="102"/>
      <c r="D99" s="50" t="s">
        <v>26</v>
      </c>
      <c r="E99" s="85"/>
      <c r="F99" s="8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8" x14ac:dyDescent="0.2">
      <c r="A100" s="35" t="s">
        <v>225</v>
      </c>
      <c r="B100" s="35"/>
      <c r="C100" s="50"/>
      <c r="D100" s="50" t="s">
        <v>57</v>
      </c>
      <c r="E100" s="35"/>
      <c r="F100" s="81" t="s">
        <v>220</v>
      </c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35">
        <f>E100</f>
        <v>0</v>
      </c>
    </row>
  </sheetData>
  <mergeCells count="27">
    <mergeCell ref="A64:C64"/>
    <mergeCell ref="A65:C65"/>
    <mergeCell ref="A66:C66"/>
    <mergeCell ref="A67:C67"/>
    <mergeCell ref="A68:C68"/>
    <mergeCell ref="A69:C69"/>
    <mergeCell ref="A70:C70"/>
    <mergeCell ref="D73:Q73"/>
    <mergeCell ref="A71:C71"/>
    <mergeCell ref="A72:C72"/>
    <mergeCell ref="A73:C73"/>
    <mergeCell ref="A99:C99"/>
    <mergeCell ref="A97:C97"/>
    <mergeCell ref="A96:B96"/>
    <mergeCell ref="A2:C2"/>
    <mergeCell ref="A1:C1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8"/>
  <sheetViews>
    <sheetView tabSelected="1" zoomScale="75" zoomScaleNormal="75" workbookViewId="0">
      <selection activeCell="E16" sqref="E16"/>
    </sheetView>
  </sheetViews>
  <sheetFormatPr defaultColWidth="9" defaultRowHeight="21" x14ac:dyDescent="0.2"/>
  <cols>
    <col min="1" max="1" width="17" style="87" customWidth="1"/>
    <col min="2" max="2" width="29" style="87" customWidth="1"/>
    <col min="3" max="3" width="11.375" style="95" customWidth="1"/>
    <col min="4" max="4" width="20.75" style="96" customWidth="1"/>
    <col min="5" max="16384" width="9" style="87"/>
  </cols>
  <sheetData>
    <row r="1" spans="1:17" x14ac:dyDescent="0.2">
      <c r="A1" s="141" t="s">
        <v>126</v>
      </c>
      <c r="B1" s="141"/>
      <c r="C1" s="141"/>
      <c r="D1" s="141"/>
    </row>
    <row r="2" spans="1:17" x14ac:dyDescent="0.2">
      <c r="A2" s="181" t="s">
        <v>42</v>
      </c>
      <c r="B2" s="182"/>
      <c r="C2" s="67" t="s">
        <v>133</v>
      </c>
      <c r="D2" s="68"/>
      <c r="E2" s="69" t="s">
        <v>27</v>
      </c>
      <c r="F2" s="69" t="s">
        <v>28</v>
      </c>
      <c r="G2" s="69" t="s">
        <v>29</v>
      </c>
      <c r="H2" s="69" t="s">
        <v>30</v>
      </c>
      <c r="I2" s="69" t="s">
        <v>31</v>
      </c>
      <c r="J2" s="69" t="s">
        <v>32</v>
      </c>
      <c r="K2" s="69" t="s">
        <v>33</v>
      </c>
      <c r="L2" s="69" t="s">
        <v>34</v>
      </c>
      <c r="M2" s="69" t="s">
        <v>35</v>
      </c>
      <c r="N2" s="69" t="s">
        <v>36</v>
      </c>
      <c r="O2" s="69" t="s">
        <v>37</v>
      </c>
      <c r="P2" s="69" t="s">
        <v>38</v>
      </c>
      <c r="Q2" s="70" t="s">
        <v>39</v>
      </c>
    </row>
    <row r="3" spans="1:17" x14ac:dyDescent="0.2">
      <c r="A3" s="178" t="s">
        <v>131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80"/>
    </row>
    <row r="4" spans="1:17" ht="21" customHeight="1" x14ac:dyDescent="0.2">
      <c r="A4" s="160" t="s">
        <v>132</v>
      </c>
      <c r="B4" s="161"/>
      <c r="C4" s="142" t="s">
        <v>134</v>
      </c>
      <c r="D4" s="88" t="s">
        <v>203</v>
      </c>
      <c r="E4" s="89">
        <f>ลงรายงาน!Q100</f>
        <v>0</v>
      </c>
      <c r="F4" s="89">
        <f>ลงรายงาน!Q100</f>
        <v>0</v>
      </c>
      <c r="G4" s="89">
        <f>ลงรายงาน!Q100</f>
        <v>0</v>
      </c>
      <c r="H4" s="89">
        <f>ลงรายงาน!Q100</f>
        <v>0</v>
      </c>
      <c r="I4" s="89">
        <f>ลงรายงาน!Q100</f>
        <v>0</v>
      </c>
      <c r="J4" s="89">
        <f>ลงรายงาน!Q100</f>
        <v>0</v>
      </c>
      <c r="K4" s="89">
        <f>ลงรายงาน!Q100</f>
        <v>0</v>
      </c>
      <c r="L4" s="89">
        <f>ลงรายงาน!Q100</f>
        <v>0</v>
      </c>
      <c r="M4" s="89">
        <f>ลงรายงาน!Q100</f>
        <v>0</v>
      </c>
      <c r="N4" s="89">
        <f>ลงรายงาน!Q100</f>
        <v>0</v>
      </c>
      <c r="O4" s="89">
        <f>ลงรายงาน!Q100</f>
        <v>0</v>
      </c>
      <c r="P4" s="89">
        <f>ลงรายงาน!Q100</f>
        <v>0</v>
      </c>
      <c r="Q4" s="89">
        <f>ลงรายงาน!Q100</f>
        <v>0</v>
      </c>
    </row>
    <row r="5" spans="1:17" x14ac:dyDescent="0.2">
      <c r="A5" s="162"/>
      <c r="B5" s="163"/>
      <c r="C5" s="143"/>
      <c r="D5" s="88" t="s">
        <v>201</v>
      </c>
      <c r="E5" s="89">
        <f>ลงรายงาน!E72</f>
        <v>0</v>
      </c>
      <c r="F5" s="89">
        <f>ลงรายงาน!F72</f>
        <v>0</v>
      </c>
      <c r="G5" s="89">
        <f>ลงรายงาน!G72</f>
        <v>0</v>
      </c>
      <c r="H5" s="89">
        <f>ลงรายงาน!H72</f>
        <v>0</v>
      </c>
      <c r="I5" s="89">
        <f>ลงรายงาน!I72</f>
        <v>0</v>
      </c>
      <c r="J5" s="89">
        <f>ลงรายงาน!J72</f>
        <v>0</v>
      </c>
      <c r="K5" s="89">
        <f>ลงรายงาน!K72</f>
        <v>0</v>
      </c>
      <c r="L5" s="89">
        <f>ลงรายงาน!L72</f>
        <v>0</v>
      </c>
      <c r="M5" s="89">
        <f>ลงรายงาน!M72</f>
        <v>0</v>
      </c>
      <c r="N5" s="89">
        <f>ลงรายงาน!N72</f>
        <v>0</v>
      </c>
      <c r="O5" s="89">
        <f>ลงรายงาน!O72</f>
        <v>0</v>
      </c>
      <c r="P5" s="89">
        <f>ลงรายงาน!P72</f>
        <v>0</v>
      </c>
      <c r="Q5" s="89">
        <f>SUM(E5:P5)</f>
        <v>0</v>
      </c>
    </row>
    <row r="6" spans="1:17" s="193" customFormat="1" x14ac:dyDescent="0.2">
      <c r="A6" s="164"/>
      <c r="B6" s="165"/>
      <c r="C6" s="144"/>
      <c r="D6" s="191" t="s">
        <v>72</v>
      </c>
      <c r="E6" s="192" t="e">
        <f>SUM(E5*100000)/E4</f>
        <v>#DIV/0!</v>
      </c>
      <c r="F6" s="192" t="e">
        <f t="shared" ref="F6:Q6" si="0">SUM(F5*100000)/F4</f>
        <v>#DIV/0!</v>
      </c>
      <c r="G6" s="192" t="e">
        <f t="shared" si="0"/>
        <v>#DIV/0!</v>
      </c>
      <c r="H6" s="192" t="e">
        <f t="shared" si="0"/>
        <v>#DIV/0!</v>
      </c>
      <c r="I6" s="192" t="e">
        <f t="shared" si="0"/>
        <v>#DIV/0!</v>
      </c>
      <c r="J6" s="192" t="e">
        <f t="shared" si="0"/>
        <v>#DIV/0!</v>
      </c>
      <c r="K6" s="192" t="e">
        <f t="shared" si="0"/>
        <v>#DIV/0!</v>
      </c>
      <c r="L6" s="192" t="e">
        <f t="shared" si="0"/>
        <v>#DIV/0!</v>
      </c>
      <c r="M6" s="192" t="e">
        <f t="shared" si="0"/>
        <v>#DIV/0!</v>
      </c>
      <c r="N6" s="192" t="e">
        <f t="shared" si="0"/>
        <v>#DIV/0!</v>
      </c>
      <c r="O6" s="192" t="e">
        <f t="shared" si="0"/>
        <v>#DIV/0!</v>
      </c>
      <c r="P6" s="192" t="e">
        <f t="shared" si="0"/>
        <v>#DIV/0!</v>
      </c>
      <c r="Q6" s="192" t="e">
        <f t="shared" si="0"/>
        <v>#DIV/0!</v>
      </c>
    </row>
    <row r="7" spans="1:17" ht="24" customHeight="1" x14ac:dyDescent="0.2">
      <c r="A7" s="151" t="s">
        <v>227</v>
      </c>
      <c r="B7" s="152"/>
      <c r="C7" s="142" t="s">
        <v>136</v>
      </c>
      <c r="D7" s="88" t="s">
        <v>207</v>
      </c>
      <c r="E7" s="89">
        <f>ลงรายงาน!E3+ลงรายงาน!E4+ลงรายงาน!E8+ลงรายงาน!E9</f>
        <v>0</v>
      </c>
      <c r="F7" s="89">
        <f>ลงรายงาน!F3+ลงรายงาน!F4+ลงรายงาน!F8+ลงรายงาน!F9</f>
        <v>0</v>
      </c>
      <c r="G7" s="89">
        <f>ลงรายงาน!G3+ลงรายงาน!G4+ลงรายงาน!G8+ลงรายงาน!G9</f>
        <v>0</v>
      </c>
      <c r="H7" s="89">
        <f>ลงรายงาน!H3+ลงรายงาน!H4+ลงรายงาน!H8+ลงรายงาน!H9</f>
        <v>0</v>
      </c>
      <c r="I7" s="89">
        <f>ลงรายงาน!I3+ลงรายงาน!I4+ลงรายงาน!I8+ลงรายงาน!I9</f>
        <v>0</v>
      </c>
      <c r="J7" s="89">
        <f>ลงรายงาน!J3+ลงรายงาน!J4+ลงรายงาน!J8+ลงรายงาน!J9</f>
        <v>0</v>
      </c>
      <c r="K7" s="89">
        <f>ลงรายงาน!K3+ลงรายงาน!K4+ลงรายงาน!K8+ลงรายงาน!K9</f>
        <v>0</v>
      </c>
      <c r="L7" s="89">
        <f>ลงรายงาน!L3+ลงรายงาน!L4+ลงรายงาน!L8+ลงรายงาน!L9</f>
        <v>0</v>
      </c>
      <c r="M7" s="89">
        <f>ลงรายงาน!M3+ลงรายงาน!M4+ลงรายงาน!M8+ลงรายงาน!M9</f>
        <v>0</v>
      </c>
      <c r="N7" s="89">
        <f>ลงรายงาน!N3+ลงรายงาน!N4+ลงรายงาน!N8+ลงรายงาน!N9</f>
        <v>0</v>
      </c>
      <c r="O7" s="89">
        <f>ลงรายงาน!O3+ลงรายงาน!O4+ลงรายงาน!O8+ลงรายงาน!O9</f>
        <v>0</v>
      </c>
      <c r="P7" s="89">
        <f>ลงรายงาน!P3+ลงรายงาน!P4+ลงรายงาน!P8+ลงรายงาน!P9</f>
        <v>0</v>
      </c>
      <c r="Q7" s="89">
        <f>SUM(E7:P7)</f>
        <v>0</v>
      </c>
    </row>
    <row r="8" spans="1:17" x14ac:dyDescent="0.2">
      <c r="A8" s="153"/>
      <c r="B8" s="154"/>
      <c r="C8" s="143"/>
      <c r="D8" s="88" t="s">
        <v>208</v>
      </c>
      <c r="E8" s="90">
        <f>ลงรายงาน!E74+ลงรายงาน!E75+ลงรายงาน!E76+ลงรายงาน!E79+ลงรายงาน!E80+ลงรายงาน!E81</f>
        <v>0</v>
      </c>
      <c r="F8" s="90">
        <f>ลงรายงาน!F74+ลงรายงาน!F75+ลงรายงาน!F76+ลงรายงาน!F79+ลงรายงาน!F80+ลงรายงาน!F81</f>
        <v>0</v>
      </c>
      <c r="G8" s="90">
        <f>ลงรายงาน!G74+ลงรายงาน!G75+ลงรายงาน!G76+ลงรายงาน!G79+ลงรายงาน!G80+ลงรายงาน!G81</f>
        <v>0</v>
      </c>
      <c r="H8" s="90">
        <f>ลงรายงาน!H74+ลงรายงาน!H75+ลงรายงาน!H76+ลงรายงาน!H79+ลงรายงาน!H80+ลงรายงาน!H81</f>
        <v>0</v>
      </c>
      <c r="I8" s="90">
        <f>ลงรายงาน!I74+ลงรายงาน!I75+ลงรายงาน!I76+ลงรายงาน!I79+ลงรายงาน!I80+ลงรายงาน!I81</f>
        <v>0</v>
      </c>
      <c r="J8" s="90">
        <f>ลงรายงาน!J74+ลงรายงาน!J75+ลงรายงาน!J76+ลงรายงาน!J79+ลงรายงาน!J80+ลงรายงาน!J81</f>
        <v>0</v>
      </c>
      <c r="K8" s="90">
        <f>ลงรายงาน!K74+ลงรายงาน!K75+ลงรายงาน!K76+ลงรายงาน!K79+ลงรายงาน!K80+ลงรายงาน!K81</f>
        <v>0</v>
      </c>
      <c r="L8" s="90">
        <f>ลงรายงาน!L74+ลงรายงาน!L75+ลงรายงาน!L76+ลงรายงาน!L79+ลงรายงาน!L80+ลงรายงาน!L81</f>
        <v>0</v>
      </c>
      <c r="M8" s="90">
        <f>ลงรายงาน!M74+ลงรายงาน!M75+ลงรายงาน!M76+ลงรายงาน!M79+ลงรายงาน!M80+ลงรายงาน!M81</f>
        <v>0</v>
      </c>
      <c r="N8" s="90">
        <f>ลงรายงาน!N74+ลงรายงาน!N75+ลงรายงาน!N76+ลงรายงาน!N79+ลงรายงาน!N80+ลงรายงาน!N81</f>
        <v>0</v>
      </c>
      <c r="O8" s="90">
        <f>ลงรายงาน!O74+ลงรายงาน!O75+ลงรายงาน!O76+ลงรายงาน!O79+ลงรายงาน!O80+ลงรายงาน!O81</f>
        <v>0</v>
      </c>
      <c r="P8" s="90">
        <f>ลงรายงาน!P74+ลงรายงาน!P75+ลงรายงาน!P76+ลงรายงาน!P79+ลงรายงาน!P80+ลงรายงาน!P81</f>
        <v>0</v>
      </c>
      <c r="Q8" s="89">
        <f>SUM(E8:P8)</f>
        <v>0</v>
      </c>
    </row>
    <row r="9" spans="1:17" s="193" customFormat="1" x14ac:dyDescent="0.2">
      <c r="A9" s="155"/>
      <c r="B9" s="156"/>
      <c r="C9" s="144"/>
      <c r="D9" s="191" t="s">
        <v>26</v>
      </c>
      <c r="E9" s="192" t="e">
        <f>(E8*100)/E7</f>
        <v>#DIV/0!</v>
      </c>
      <c r="F9" s="192" t="e">
        <f t="shared" ref="F9:Q9" si="1">(F8*100)/F7</f>
        <v>#DIV/0!</v>
      </c>
      <c r="G9" s="192" t="e">
        <f t="shared" si="1"/>
        <v>#DIV/0!</v>
      </c>
      <c r="H9" s="192" t="e">
        <f t="shared" si="1"/>
        <v>#DIV/0!</v>
      </c>
      <c r="I9" s="192" t="e">
        <f t="shared" si="1"/>
        <v>#DIV/0!</v>
      </c>
      <c r="J9" s="192" t="e">
        <f t="shared" si="1"/>
        <v>#DIV/0!</v>
      </c>
      <c r="K9" s="192" t="e">
        <f t="shared" si="1"/>
        <v>#DIV/0!</v>
      </c>
      <c r="L9" s="192" t="e">
        <f t="shared" si="1"/>
        <v>#DIV/0!</v>
      </c>
      <c r="M9" s="192" t="e">
        <f t="shared" si="1"/>
        <v>#DIV/0!</v>
      </c>
      <c r="N9" s="192" t="e">
        <f t="shared" si="1"/>
        <v>#DIV/0!</v>
      </c>
      <c r="O9" s="192" t="e">
        <f t="shared" si="1"/>
        <v>#DIV/0!</v>
      </c>
      <c r="P9" s="192" t="e">
        <f t="shared" si="1"/>
        <v>#DIV/0!</v>
      </c>
      <c r="Q9" s="192" t="e">
        <f t="shared" si="1"/>
        <v>#DIV/0!</v>
      </c>
    </row>
    <row r="10" spans="1:17" x14ac:dyDescent="0.2">
      <c r="A10" s="186" t="s">
        <v>140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</row>
    <row r="11" spans="1:17" x14ac:dyDescent="0.2">
      <c r="A11" s="166" t="s">
        <v>237</v>
      </c>
      <c r="B11" s="167"/>
      <c r="C11" s="142" t="s">
        <v>204</v>
      </c>
      <c r="D11" s="88" t="s">
        <v>205</v>
      </c>
      <c r="E11" s="89">
        <f>ลงรายงาน!E3+ลงรายงาน!E4+ลงรายงาน!E8+ลงรายงาน!E9</f>
        <v>0</v>
      </c>
      <c r="F11" s="89">
        <f>ลงรายงาน!F3+ลงรายงาน!F4+ลงรายงาน!F8+ลงรายงาน!F9</f>
        <v>0</v>
      </c>
      <c r="G11" s="89">
        <f>ลงรายงาน!G3+ลงรายงาน!G4+ลงรายงาน!G8+ลงรายงาน!G9</f>
        <v>0</v>
      </c>
      <c r="H11" s="89">
        <f>ลงรายงาน!H3+ลงรายงาน!H4+ลงรายงาน!H8+ลงรายงาน!H9</f>
        <v>0</v>
      </c>
      <c r="I11" s="89">
        <f>ลงรายงาน!I3+ลงรายงาน!I4+ลงรายงาน!I8+ลงรายงาน!I9</f>
        <v>0</v>
      </c>
      <c r="J11" s="89">
        <f>ลงรายงาน!J3+ลงรายงาน!J4+ลงรายงาน!J8+ลงรายงาน!J9</f>
        <v>0</v>
      </c>
      <c r="K11" s="89">
        <f>ลงรายงาน!K3+ลงรายงาน!K4+ลงรายงาน!K8+ลงรายงาน!K9</f>
        <v>0</v>
      </c>
      <c r="L11" s="89">
        <f>ลงรายงาน!L3+ลงรายงาน!L4+ลงรายงาน!L8+ลงรายงาน!L9</f>
        <v>0</v>
      </c>
      <c r="M11" s="89">
        <f>ลงรายงาน!M3+ลงรายงาน!M4+ลงรายงาน!M8+ลงรายงาน!M9</f>
        <v>0</v>
      </c>
      <c r="N11" s="89">
        <f>ลงรายงาน!N3+ลงรายงาน!N4+ลงรายงาน!N8+ลงรายงาน!N9</f>
        <v>0</v>
      </c>
      <c r="O11" s="89">
        <f>ลงรายงาน!O3+ลงรายงาน!O4+ลงรายงาน!O8+ลงรายงาน!O9</f>
        <v>0</v>
      </c>
      <c r="P11" s="89">
        <f>ลงรายงาน!P3+ลงรายงาน!P4+ลงรายงาน!P8+ลงรายงาน!P9</f>
        <v>0</v>
      </c>
      <c r="Q11" s="89">
        <f>SUM(E11:P11)</f>
        <v>0</v>
      </c>
    </row>
    <row r="12" spans="1:17" x14ac:dyDescent="0.2">
      <c r="A12" s="168"/>
      <c r="B12" s="169"/>
      <c r="C12" s="143"/>
      <c r="D12" s="88" t="s">
        <v>206</v>
      </c>
      <c r="E12" s="89">
        <f>ลงรายงาน!E95+ลงรายงาน!E96</f>
        <v>0</v>
      </c>
      <c r="F12" s="89">
        <f>ลงรายงาน!F95+ลงรายงาน!F96</f>
        <v>0</v>
      </c>
      <c r="G12" s="89">
        <f>ลงรายงาน!G95+ลงรายงาน!G96</f>
        <v>0</v>
      </c>
      <c r="H12" s="89">
        <f>ลงรายงาน!H95+ลงรายงาน!H96</f>
        <v>0</v>
      </c>
      <c r="I12" s="89">
        <f>ลงรายงาน!I95+ลงรายงาน!I96</f>
        <v>0</v>
      </c>
      <c r="J12" s="89">
        <f>ลงรายงาน!J95+ลงรายงาน!J96</f>
        <v>0</v>
      </c>
      <c r="K12" s="89">
        <f>ลงรายงาน!K95+ลงรายงาน!K96</f>
        <v>0</v>
      </c>
      <c r="L12" s="89">
        <f>ลงรายงาน!L95+ลงรายงาน!L96</f>
        <v>0</v>
      </c>
      <c r="M12" s="89">
        <f>ลงรายงาน!M95+ลงรายงาน!M96</f>
        <v>0</v>
      </c>
      <c r="N12" s="89">
        <f>ลงรายงาน!N95+ลงรายงาน!N96</f>
        <v>0</v>
      </c>
      <c r="O12" s="89">
        <f>ลงรายงาน!O95+ลงรายงาน!O96</f>
        <v>0</v>
      </c>
      <c r="P12" s="89">
        <f>ลงรายงาน!P95+ลงรายงาน!P96</f>
        <v>0</v>
      </c>
      <c r="Q12" s="89">
        <f>SUM(E12:P12)</f>
        <v>0</v>
      </c>
    </row>
    <row r="13" spans="1:17" s="193" customFormat="1" ht="30" customHeight="1" x14ac:dyDescent="0.2">
      <c r="A13" s="170"/>
      <c r="B13" s="171"/>
      <c r="C13" s="144"/>
      <c r="D13" s="191" t="s">
        <v>26</v>
      </c>
      <c r="E13" s="192" t="e">
        <f>SUM(E12*100)/E11</f>
        <v>#DIV/0!</v>
      </c>
      <c r="F13" s="192" t="e">
        <f t="shared" ref="F13:Q13" si="2">SUM(F12*100)/F11</f>
        <v>#DIV/0!</v>
      </c>
      <c r="G13" s="192" t="e">
        <f t="shared" si="2"/>
        <v>#DIV/0!</v>
      </c>
      <c r="H13" s="192" t="e">
        <f t="shared" si="2"/>
        <v>#DIV/0!</v>
      </c>
      <c r="I13" s="192" t="e">
        <f t="shared" si="2"/>
        <v>#DIV/0!</v>
      </c>
      <c r="J13" s="192" t="e">
        <f t="shared" si="2"/>
        <v>#DIV/0!</v>
      </c>
      <c r="K13" s="192" t="e">
        <f t="shared" si="2"/>
        <v>#DIV/0!</v>
      </c>
      <c r="L13" s="192" t="e">
        <f t="shared" si="2"/>
        <v>#DIV/0!</v>
      </c>
      <c r="M13" s="192" t="e">
        <f t="shared" si="2"/>
        <v>#DIV/0!</v>
      </c>
      <c r="N13" s="192" t="e">
        <f t="shared" si="2"/>
        <v>#DIV/0!</v>
      </c>
      <c r="O13" s="192" t="e">
        <f t="shared" si="2"/>
        <v>#DIV/0!</v>
      </c>
      <c r="P13" s="192" t="e">
        <f t="shared" si="2"/>
        <v>#DIV/0!</v>
      </c>
      <c r="Q13" s="192" t="e">
        <f t="shared" si="2"/>
        <v>#DIV/0!</v>
      </c>
    </row>
    <row r="14" spans="1:17" s="92" customFormat="1" x14ac:dyDescent="0.2">
      <c r="A14" s="189" t="s">
        <v>238</v>
      </c>
      <c r="B14" s="190"/>
      <c r="C14" s="86" t="s">
        <v>223</v>
      </c>
      <c r="D14" s="91" t="s">
        <v>224</v>
      </c>
      <c r="E14" s="90">
        <f>ลงรายงาน!E99</f>
        <v>0</v>
      </c>
      <c r="F14" s="90">
        <f>ลงรายงาน!F99</f>
        <v>0</v>
      </c>
      <c r="G14" s="90">
        <f>ลงรายงาน!G99</f>
        <v>0</v>
      </c>
      <c r="H14" s="90">
        <f>ลงรายงาน!H99</f>
        <v>0</v>
      </c>
      <c r="I14" s="90">
        <f>ลงรายงาน!I99</f>
        <v>0</v>
      </c>
      <c r="J14" s="90">
        <f>ลงรายงาน!J99</f>
        <v>0</v>
      </c>
      <c r="K14" s="90">
        <f>ลงรายงาน!K99</f>
        <v>0</v>
      </c>
      <c r="L14" s="90">
        <f>ลงรายงาน!L99</f>
        <v>0</v>
      </c>
      <c r="M14" s="90">
        <f>ลงรายงาน!M99</f>
        <v>0</v>
      </c>
      <c r="N14" s="90">
        <f>ลงรายงาน!N99</f>
        <v>0</v>
      </c>
      <c r="O14" s="90">
        <f>ลงรายงาน!O99</f>
        <v>0</v>
      </c>
      <c r="P14" s="90">
        <f>ลงรายงาน!P99</f>
        <v>0</v>
      </c>
      <c r="Q14" s="90">
        <f>ลงรายงาน!Q99</f>
        <v>0</v>
      </c>
    </row>
    <row r="15" spans="1:17" x14ac:dyDescent="0.2">
      <c r="A15" s="172" t="s">
        <v>239</v>
      </c>
      <c r="B15" s="173"/>
      <c r="C15" s="142" t="s">
        <v>226</v>
      </c>
      <c r="D15" s="88" t="s">
        <v>207</v>
      </c>
      <c r="E15" s="89">
        <f>ลงรายงาน!E74+ลงรายงาน!E75+ลงรายงาน!E76+ลงรายงาน!E78+ลงรายงาน!E79+ลงรายงาน!E80+ลงรายงาน!E81+ลงรายงาน!E83</f>
        <v>0</v>
      </c>
      <c r="F15" s="89">
        <f>ลงรายงาน!F74+ลงรายงาน!F75+ลงรายงาน!F76+ลงรายงาน!F78+ลงรายงาน!F79+ลงรายงาน!F80+ลงรายงาน!F81+ลงรายงาน!F83</f>
        <v>0</v>
      </c>
      <c r="G15" s="89">
        <f>ลงรายงาน!G74+ลงรายงาน!G75+ลงรายงาน!G76+ลงรายงาน!G78+ลงรายงาน!G79+ลงรายงาน!G80+ลงรายงาน!G81+ลงรายงาน!G83</f>
        <v>0</v>
      </c>
      <c r="H15" s="89">
        <f>ลงรายงาน!H74+ลงรายงาน!H75+ลงรายงาน!H76+ลงรายงาน!H78+ลงรายงาน!H79+ลงรายงาน!H80+ลงรายงาน!H81+ลงรายงาน!H83</f>
        <v>0</v>
      </c>
      <c r="I15" s="89">
        <f>ลงรายงาน!I74+ลงรายงาน!I75+ลงรายงาน!I76+ลงรายงาน!I78+ลงรายงาน!I79+ลงรายงาน!I80+ลงรายงาน!I81+ลงรายงาน!I83</f>
        <v>0</v>
      </c>
      <c r="J15" s="89">
        <f>ลงรายงาน!J74+ลงรายงาน!J75+ลงรายงาน!J76+ลงรายงาน!J78+ลงรายงาน!J79+ลงรายงาน!J80+ลงรายงาน!J81+ลงรายงาน!J83</f>
        <v>0</v>
      </c>
      <c r="K15" s="89">
        <f>ลงรายงาน!K74+ลงรายงาน!K75+ลงรายงาน!K76+ลงรายงาน!K78+ลงรายงาน!K79+ลงรายงาน!K80+ลงรายงาน!K81+ลงรายงาน!K83</f>
        <v>0</v>
      </c>
      <c r="L15" s="89">
        <f>ลงรายงาน!L74+ลงรายงาน!L75+ลงรายงาน!L76+ลงรายงาน!L78+ลงรายงาน!L79+ลงรายงาน!L80+ลงรายงาน!L81+ลงรายงาน!L83</f>
        <v>0</v>
      </c>
      <c r="M15" s="89">
        <f>ลงรายงาน!M74+ลงรายงาน!M75+ลงรายงาน!M76+ลงรายงาน!M78+ลงรายงาน!M79+ลงรายงาน!M80+ลงรายงาน!M81+ลงรายงาน!M83</f>
        <v>0</v>
      </c>
      <c r="N15" s="89">
        <f>ลงรายงาน!N74+ลงรายงาน!N75+ลงรายงาน!N76+ลงรายงาน!N78+ลงรายงาน!N79+ลงรายงาน!N80+ลงรายงาน!N81+ลงรายงาน!N83</f>
        <v>0</v>
      </c>
      <c r="O15" s="89">
        <f>ลงรายงาน!O74+ลงรายงาน!O75+ลงรายงาน!O76+ลงรายงาน!O78+ลงรายงาน!O79+ลงรายงาน!O80+ลงรายงาน!O81+ลงรายงาน!O83</f>
        <v>0</v>
      </c>
      <c r="P15" s="89">
        <f>ลงรายงาน!P74+ลงรายงาน!P75+ลงรายงาน!P76+ลงรายงาน!P78+ลงรายงาน!P79+ลงรายงาน!P80+ลงรายงาน!P81+ลงรายงาน!P83</f>
        <v>0</v>
      </c>
      <c r="Q15" s="89">
        <f>SUM(E15:P15)</f>
        <v>0</v>
      </c>
    </row>
    <row r="16" spans="1:17" x14ac:dyDescent="0.2">
      <c r="A16" s="174"/>
      <c r="B16" s="175"/>
      <c r="C16" s="143"/>
      <c r="D16" s="88" t="s">
        <v>208</v>
      </c>
      <c r="E16" s="89">
        <f>ลงรายงาน!E74+ลงรายงาน!E75+ลงรายงาน!E76+ลงรายงาน!E79+ลงรายงาน!E80+ลงรายงาน!E81</f>
        <v>0</v>
      </c>
      <c r="F16" s="89">
        <f>ลงรายงาน!F74+ลงรายงาน!F75+ลงรายงาน!F76+ลงรายงาน!F79+ลงรายงาน!F80+ลงรายงาน!F81</f>
        <v>0</v>
      </c>
      <c r="G16" s="89">
        <f>ลงรายงาน!G74+ลงรายงาน!G75+ลงรายงาน!G76+ลงรายงาน!G79+ลงรายงาน!G80+ลงรายงาน!G81</f>
        <v>0</v>
      </c>
      <c r="H16" s="89">
        <f>ลงรายงาน!H74+ลงรายงาน!H75+ลงรายงาน!H76+ลงรายงาน!H79+ลงรายงาน!H80+ลงรายงาน!H81</f>
        <v>0</v>
      </c>
      <c r="I16" s="89">
        <f>ลงรายงาน!I74+ลงรายงาน!I75+ลงรายงาน!I76+ลงรายงาน!I79+ลงรายงาน!I80+ลงรายงาน!I81</f>
        <v>0</v>
      </c>
      <c r="J16" s="89">
        <f>ลงรายงาน!J74+ลงรายงาน!J75+ลงรายงาน!J76+ลงรายงาน!J79+ลงรายงาน!J80+ลงรายงาน!J81</f>
        <v>0</v>
      </c>
      <c r="K16" s="89">
        <f>ลงรายงาน!K74+ลงรายงาน!K75+ลงรายงาน!K76+ลงรายงาน!K79+ลงรายงาน!K80+ลงรายงาน!K81</f>
        <v>0</v>
      </c>
      <c r="L16" s="89">
        <f>ลงรายงาน!L74+ลงรายงาน!L75+ลงรายงาน!L76+ลงรายงาน!L79+ลงรายงาน!L80+ลงรายงาน!L81</f>
        <v>0</v>
      </c>
      <c r="M16" s="89">
        <f>ลงรายงาน!M74+ลงรายงาน!M75+ลงรายงาน!M76+ลงรายงาน!M79+ลงรายงาน!M80+ลงรายงาน!M81</f>
        <v>0</v>
      </c>
      <c r="N16" s="89">
        <f>ลงรายงาน!N74+ลงรายงาน!N75+ลงรายงาน!N76+ลงรายงาน!N79+ลงรายงาน!N80+ลงรายงาน!N81</f>
        <v>0</v>
      </c>
      <c r="O16" s="89">
        <f>ลงรายงาน!O74+ลงรายงาน!O75+ลงรายงาน!O76+ลงรายงาน!O79+ลงรายงาน!O80+ลงรายงาน!O81</f>
        <v>0</v>
      </c>
      <c r="P16" s="89">
        <f>ลงรายงาน!P74+ลงรายงาน!P75+ลงรายงาน!P76+ลงรายงาน!P79+ลงรายงาน!P80+ลงรายงาน!P81</f>
        <v>0</v>
      </c>
      <c r="Q16" s="89">
        <f>SUM(E16:P16)</f>
        <v>0</v>
      </c>
    </row>
    <row r="17" spans="1:17" s="193" customFormat="1" x14ac:dyDescent="0.2">
      <c r="A17" s="176"/>
      <c r="B17" s="177"/>
      <c r="C17" s="144"/>
      <c r="D17" s="191" t="s">
        <v>26</v>
      </c>
      <c r="E17" s="192" t="e">
        <f>(E16*100)/E15</f>
        <v>#DIV/0!</v>
      </c>
      <c r="F17" s="192" t="e">
        <f t="shared" ref="F17:Q17" si="3">(F16*100)/F15</f>
        <v>#DIV/0!</v>
      </c>
      <c r="G17" s="192" t="e">
        <f t="shared" si="3"/>
        <v>#DIV/0!</v>
      </c>
      <c r="H17" s="192" t="e">
        <f t="shared" si="3"/>
        <v>#DIV/0!</v>
      </c>
      <c r="I17" s="192" t="e">
        <f t="shared" si="3"/>
        <v>#DIV/0!</v>
      </c>
      <c r="J17" s="192" t="e">
        <f t="shared" si="3"/>
        <v>#DIV/0!</v>
      </c>
      <c r="K17" s="192" t="e">
        <f t="shared" si="3"/>
        <v>#DIV/0!</v>
      </c>
      <c r="L17" s="192" t="e">
        <f t="shared" si="3"/>
        <v>#DIV/0!</v>
      </c>
      <c r="M17" s="192" t="e">
        <f t="shared" si="3"/>
        <v>#DIV/0!</v>
      </c>
      <c r="N17" s="192" t="e">
        <f t="shared" si="3"/>
        <v>#DIV/0!</v>
      </c>
      <c r="O17" s="192" t="e">
        <f t="shared" si="3"/>
        <v>#DIV/0!</v>
      </c>
      <c r="P17" s="192" t="e">
        <f t="shared" si="3"/>
        <v>#DIV/0!</v>
      </c>
      <c r="Q17" s="192" t="e">
        <f t="shared" si="3"/>
        <v>#DIV/0!</v>
      </c>
    </row>
    <row r="18" spans="1:17" ht="23.25" customHeight="1" x14ac:dyDescent="0.2">
      <c r="A18" s="151" t="s">
        <v>138</v>
      </c>
      <c r="B18" s="152"/>
      <c r="C18" s="142" t="s">
        <v>139</v>
      </c>
      <c r="D18" s="88" t="s">
        <v>209</v>
      </c>
      <c r="E18" s="89">
        <f>ลงรายงาน!E53</f>
        <v>0</v>
      </c>
      <c r="F18" s="89">
        <f>ลงรายงาน!F53</f>
        <v>0</v>
      </c>
      <c r="G18" s="89">
        <f>ลงรายงาน!G53</f>
        <v>0</v>
      </c>
      <c r="H18" s="89">
        <f>ลงรายงาน!H53</f>
        <v>0</v>
      </c>
      <c r="I18" s="89">
        <f>ลงรายงาน!I53</f>
        <v>0</v>
      </c>
      <c r="J18" s="89">
        <f>ลงรายงาน!J53</f>
        <v>0</v>
      </c>
      <c r="K18" s="89">
        <f>ลงรายงาน!K53</f>
        <v>0</v>
      </c>
      <c r="L18" s="89">
        <f>ลงรายงาน!L53</f>
        <v>0</v>
      </c>
      <c r="M18" s="89">
        <f>ลงรายงาน!M53</f>
        <v>0</v>
      </c>
      <c r="N18" s="89">
        <f>ลงรายงาน!N53</f>
        <v>0</v>
      </c>
      <c r="O18" s="89">
        <f>ลงรายงาน!O53</f>
        <v>0</v>
      </c>
      <c r="P18" s="89">
        <f>ลงรายงาน!P53</f>
        <v>0</v>
      </c>
      <c r="Q18" s="89">
        <f>SUM(E18:P18)</f>
        <v>0</v>
      </c>
    </row>
    <row r="19" spans="1:17" x14ac:dyDescent="0.2">
      <c r="A19" s="153"/>
      <c r="B19" s="154"/>
      <c r="C19" s="143"/>
      <c r="D19" s="88" t="s">
        <v>210</v>
      </c>
      <c r="E19" s="89">
        <f>ลงรายงาน!E54</f>
        <v>0</v>
      </c>
      <c r="F19" s="89">
        <f>ลงรายงาน!F54</f>
        <v>0</v>
      </c>
      <c r="G19" s="89">
        <f>ลงรายงาน!G54</f>
        <v>0</v>
      </c>
      <c r="H19" s="89">
        <f>ลงรายงาน!H54</f>
        <v>0</v>
      </c>
      <c r="I19" s="89">
        <f>ลงรายงาน!I54</f>
        <v>0</v>
      </c>
      <c r="J19" s="89">
        <f>ลงรายงาน!J54</f>
        <v>0</v>
      </c>
      <c r="K19" s="89">
        <f>ลงรายงาน!K54</f>
        <v>0</v>
      </c>
      <c r="L19" s="89">
        <f>ลงรายงาน!L54</f>
        <v>0</v>
      </c>
      <c r="M19" s="89">
        <f>ลงรายงาน!M54</f>
        <v>0</v>
      </c>
      <c r="N19" s="89">
        <f>ลงรายงาน!N54</f>
        <v>0</v>
      </c>
      <c r="O19" s="89">
        <f>ลงรายงาน!O54</f>
        <v>0</v>
      </c>
      <c r="P19" s="89">
        <f>ลงรายงาน!P54</f>
        <v>0</v>
      </c>
      <c r="Q19" s="89">
        <f>SUM(E19:P19)</f>
        <v>0</v>
      </c>
    </row>
    <row r="20" spans="1:17" s="193" customFormat="1" x14ac:dyDescent="0.2">
      <c r="A20" s="155"/>
      <c r="B20" s="156"/>
      <c r="C20" s="144"/>
      <c r="D20" s="191" t="s">
        <v>26</v>
      </c>
      <c r="E20" s="192" t="e">
        <f>SUM(E19*100)/E18</f>
        <v>#DIV/0!</v>
      </c>
      <c r="F20" s="192" t="e">
        <f t="shared" ref="F20:Q20" si="4">SUM(F19*100)/F18</f>
        <v>#DIV/0!</v>
      </c>
      <c r="G20" s="192" t="e">
        <f t="shared" si="4"/>
        <v>#DIV/0!</v>
      </c>
      <c r="H20" s="192" t="e">
        <f t="shared" si="4"/>
        <v>#DIV/0!</v>
      </c>
      <c r="I20" s="192" t="e">
        <f t="shared" si="4"/>
        <v>#DIV/0!</v>
      </c>
      <c r="J20" s="192" t="e">
        <f t="shared" si="4"/>
        <v>#DIV/0!</v>
      </c>
      <c r="K20" s="192" t="e">
        <f t="shared" si="4"/>
        <v>#DIV/0!</v>
      </c>
      <c r="L20" s="192" t="e">
        <f t="shared" si="4"/>
        <v>#DIV/0!</v>
      </c>
      <c r="M20" s="192" t="e">
        <f t="shared" si="4"/>
        <v>#DIV/0!</v>
      </c>
      <c r="N20" s="192" t="e">
        <f t="shared" si="4"/>
        <v>#DIV/0!</v>
      </c>
      <c r="O20" s="192" t="e">
        <f t="shared" si="4"/>
        <v>#DIV/0!</v>
      </c>
      <c r="P20" s="192" t="e">
        <f t="shared" si="4"/>
        <v>#DIV/0!</v>
      </c>
      <c r="Q20" s="192" t="e">
        <f t="shared" si="4"/>
        <v>#DIV/0!</v>
      </c>
    </row>
    <row r="21" spans="1:17" x14ac:dyDescent="0.2">
      <c r="A21" s="145" t="s">
        <v>240</v>
      </c>
      <c r="B21" s="146"/>
      <c r="C21" s="157" t="s">
        <v>142</v>
      </c>
      <c r="D21" s="88" t="s">
        <v>228</v>
      </c>
      <c r="E21" s="89">
        <f>ลงรายงาน!E55</f>
        <v>0</v>
      </c>
      <c r="F21" s="89">
        <f>ลงรายงาน!F55</f>
        <v>0</v>
      </c>
      <c r="G21" s="89">
        <f>ลงรายงาน!G55</f>
        <v>0</v>
      </c>
      <c r="H21" s="89">
        <f>ลงรายงาน!H55</f>
        <v>0</v>
      </c>
      <c r="I21" s="89">
        <f>ลงรายงาน!I55</f>
        <v>0</v>
      </c>
      <c r="J21" s="89">
        <f>ลงรายงาน!J55</f>
        <v>0</v>
      </c>
      <c r="K21" s="89">
        <f>ลงรายงาน!K55</f>
        <v>0</v>
      </c>
      <c r="L21" s="89">
        <f>ลงรายงาน!L55</f>
        <v>0</v>
      </c>
      <c r="M21" s="89">
        <f>ลงรายงาน!M55</f>
        <v>0</v>
      </c>
      <c r="N21" s="89">
        <f>ลงรายงาน!N55</f>
        <v>0</v>
      </c>
      <c r="O21" s="89">
        <f>ลงรายงาน!O55</f>
        <v>0</v>
      </c>
      <c r="P21" s="89">
        <f>ลงรายงาน!P55</f>
        <v>0</v>
      </c>
      <c r="Q21" s="89">
        <f>SUM(E21:P21)</f>
        <v>0</v>
      </c>
    </row>
    <row r="22" spans="1:17" x14ac:dyDescent="0.2">
      <c r="A22" s="147"/>
      <c r="B22" s="148"/>
      <c r="C22" s="158"/>
      <c r="D22" s="88" t="s">
        <v>229</v>
      </c>
      <c r="E22" s="89">
        <f>ลงรายงาน!E57</f>
        <v>0</v>
      </c>
      <c r="F22" s="89">
        <f>ลงรายงาน!F57</f>
        <v>0</v>
      </c>
      <c r="G22" s="89">
        <f>ลงรายงาน!G57</f>
        <v>0</v>
      </c>
      <c r="H22" s="89">
        <f>ลงรายงาน!H57</f>
        <v>0</v>
      </c>
      <c r="I22" s="89">
        <f>ลงรายงาน!I57</f>
        <v>0</v>
      </c>
      <c r="J22" s="89">
        <f>ลงรายงาน!J57</f>
        <v>0</v>
      </c>
      <c r="K22" s="89">
        <f>ลงรายงาน!K57</f>
        <v>0</v>
      </c>
      <c r="L22" s="89">
        <f>ลงรายงาน!L57</f>
        <v>0</v>
      </c>
      <c r="M22" s="89">
        <f>ลงรายงาน!M57</f>
        <v>0</v>
      </c>
      <c r="N22" s="89">
        <f>ลงรายงาน!N57</f>
        <v>0</v>
      </c>
      <c r="O22" s="89">
        <f>ลงรายงาน!O57</f>
        <v>0</v>
      </c>
      <c r="P22" s="89">
        <f>ลงรายงาน!P57</f>
        <v>0</v>
      </c>
      <c r="Q22" s="89">
        <f>SUM(E22:P22)</f>
        <v>0</v>
      </c>
    </row>
    <row r="23" spans="1:17" s="193" customFormat="1" x14ac:dyDescent="0.2">
      <c r="A23" s="149"/>
      <c r="B23" s="150"/>
      <c r="C23" s="159"/>
      <c r="D23" s="191" t="s">
        <v>26</v>
      </c>
      <c r="E23" s="192" t="e">
        <f>SUM(E22*100)/E21</f>
        <v>#DIV/0!</v>
      </c>
      <c r="F23" s="192" t="e">
        <f t="shared" ref="F23:Q23" si="5">SUM(F22*100)/F21</f>
        <v>#DIV/0!</v>
      </c>
      <c r="G23" s="192" t="e">
        <f t="shared" si="5"/>
        <v>#DIV/0!</v>
      </c>
      <c r="H23" s="192" t="e">
        <f t="shared" si="5"/>
        <v>#DIV/0!</v>
      </c>
      <c r="I23" s="192" t="e">
        <f t="shared" si="5"/>
        <v>#DIV/0!</v>
      </c>
      <c r="J23" s="192" t="e">
        <f t="shared" si="5"/>
        <v>#DIV/0!</v>
      </c>
      <c r="K23" s="192" t="e">
        <f t="shared" si="5"/>
        <v>#DIV/0!</v>
      </c>
      <c r="L23" s="192" t="e">
        <f t="shared" si="5"/>
        <v>#DIV/0!</v>
      </c>
      <c r="M23" s="192" t="e">
        <f t="shared" si="5"/>
        <v>#DIV/0!</v>
      </c>
      <c r="N23" s="192" t="e">
        <f t="shared" si="5"/>
        <v>#DIV/0!</v>
      </c>
      <c r="O23" s="192" t="e">
        <f t="shared" si="5"/>
        <v>#DIV/0!</v>
      </c>
      <c r="P23" s="192" t="e">
        <f t="shared" si="5"/>
        <v>#DIV/0!</v>
      </c>
      <c r="Q23" s="192" t="e">
        <f t="shared" si="5"/>
        <v>#DIV/0!</v>
      </c>
    </row>
    <row r="24" spans="1:17" x14ac:dyDescent="0.2">
      <c r="A24" s="145" t="s">
        <v>241</v>
      </c>
      <c r="B24" s="146"/>
      <c r="C24" s="157" t="s">
        <v>143</v>
      </c>
      <c r="D24" s="88" t="s">
        <v>228</v>
      </c>
      <c r="E24" s="89">
        <f>ลงรายงาน!E55</f>
        <v>0</v>
      </c>
      <c r="F24" s="89">
        <f>ลงรายงาน!F55</f>
        <v>0</v>
      </c>
      <c r="G24" s="89">
        <f>ลงรายงาน!G55</f>
        <v>0</v>
      </c>
      <c r="H24" s="89">
        <f>ลงรายงาน!H55</f>
        <v>0</v>
      </c>
      <c r="I24" s="89">
        <f>ลงรายงาน!I55</f>
        <v>0</v>
      </c>
      <c r="J24" s="89">
        <f>ลงรายงาน!J55</f>
        <v>0</v>
      </c>
      <c r="K24" s="89">
        <f>ลงรายงาน!K55</f>
        <v>0</v>
      </c>
      <c r="L24" s="89">
        <f>ลงรายงาน!L55</f>
        <v>0</v>
      </c>
      <c r="M24" s="89">
        <f>ลงรายงาน!M55</f>
        <v>0</v>
      </c>
      <c r="N24" s="89">
        <f>ลงรายงาน!N55</f>
        <v>0</v>
      </c>
      <c r="O24" s="89">
        <f>ลงรายงาน!O55</f>
        <v>0</v>
      </c>
      <c r="P24" s="89">
        <f>ลงรายงาน!P55</f>
        <v>0</v>
      </c>
      <c r="Q24" s="89">
        <f>SUM(E24:P24)</f>
        <v>0</v>
      </c>
    </row>
    <row r="25" spans="1:17" x14ac:dyDescent="0.2">
      <c r="A25" s="147"/>
      <c r="B25" s="148"/>
      <c r="C25" s="158"/>
      <c r="D25" s="88" t="s">
        <v>235</v>
      </c>
      <c r="E25" s="89">
        <f>ลงรายงาน!E61</f>
        <v>0</v>
      </c>
      <c r="F25" s="89">
        <f>ลงรายงาน!F61</f>
        <v>0</v>
      </c>
      <c r="G25" s="89">
        <f>ลงรายงาน!G61</f>
        <v>0</v>
      </c>
      <c r="H25" s="89">
        <f>ลงรายงาน!H61</f>
        <v>0</v>
      </c>
      <c r="I25" s="89">
        <f>ลงรายงาน!I61</f>
        <v>0</v>
      </c>
      <c r="J25" s="89">
        <f>ลงรายงาน!J61</f>
        <v>0</v>
      </c>
      <c r="K25" s="89">
        <f>ลงรายงาน!K61</f>
        <v>0</v>
      </c>
      <c r="L25" s="89">
        <f>ลงรายงาน!L61</f>
        <v>0</v>
      </c>
      <c r="M25" s="89">
        <f>ลงรายงาน!M61</f>
        <v>0</v>
      </c>
      <c r="N25" s="89">
        <f>ลงรายงาน!N61</f>
        <v>0</v>
      </c>
      <c r="O25" s="89">
        <f>ลงรายงาน!O61</f>
        <v>0</v>
      </c>
      <c r="P25" s="89">
        <f>ลงรายงาน!P61</f>
        <v>0</v>
      </c>
      <c r="Q25" s="89">
        <f>SUM(E25:P25)</f>
        <v>0</v>
      </c>
    </row>
    <row r="26" spans="1:17" s="193" customFormat="1" x14ac:dyDescent="0.2">
      <c r="A26" s="149"/>
      <c r="B26" s="150"/>
      <c r="C26" s="159"/>
      <c r="D26" s="191" t="s">
        <v>26</v>
      </c>
      <c r="E26" s="192" t="e">
        <f>SUM(E25*100)/E24</f>
        <v>#DIV/0!</v>
      </c>
      <c r="F26" s="192" t="e">
        <f t="shared" ref="F26:Q26" si="6">SUM(F25*100)/F24</f>
        <v>#DIV/0!</v>
      </c>
      <c r="G26" s="192" t="e">
        <f t="shared" si="6"/>
        <v>#DIV/0!</v>
      </c>
      <c r="H26" s="192" t="e">
        <f t="shared" si="6"/>
        <v>#DIV/0!</v>
      </c>
      <c r="I26" s="192" t="e">
        <f t="shared" si="6"/>
        <v>#DIV/0!</v>
      </c>
      <c r="J26" s="192" t="e">
        <f t="shared" si="6"/>
        <v>#DIV/0!</v>
      </c>
      <c r="K26" s="192" t="e">
        <f t="shared" si="6"/>
        <v>#DIV/0!</v>
      </c>
      <c r="L26" s="192" t="e">
        <f t="shared" si="6"/>
        <v>#DIV/0!</v>
      </c>
      <c r="M26" s="192" t="e">
        <f t="shared" si="6"/>
        <v>#DIV/0!</v>
      </c>
      <c r="N26" s="192" t="e">
        <f t="shared" si="6"/>
        <v>#DIV/0!</v>
      </c>
      <c r="O26" s="192" t="e">
        <f t="shared" si="6"/>
        <v>#DIV/0!</v>
      </c>
      <c r="P26" s="192" t="e">
        <f t="shared" si="6"/>
        <v>#DIV/0!</v>
      </c>
      <c r="Q26" s="192" t="e">
        <f t="shared" si="6"/>
        <v>#DIV/0!</v>
      </c>
    </row>
    <row r="27" spans="1:17" x14ac:dyDescent="0.2">
      <c r="A27" s="145" t="s">
        <v>242</v>
      </c>
      <c r="B27" s="146"/>
      <c r="C27" s="157" t="s">
        <v>143</v>
      </c>
      <c r="D27" s="88" t="s">
        <v>228</v>
      </c>
      <c r="E27" s="89">
        <f>ลงรายงาน!E55</f>
        <v>0</v>
      </c>
      <c r="F27" s="89">
        <f>ลงรายงาน!F55</f>
        <v>0</v>
      </c>
      <c r="G27" s="89">
        <f>ลงรายงาน!G55</f>
        <v>0</v>
      </c>
      <c r="H27" s="89">
        <f>ลงรายงาน!H55</f>
        <v>0</v>
      </c>
      <c r="I27" s="89">
        <f>ลงรายงาน!I55</f>
        <v>0</v>
      </c>
      <c r="J27" s="89">
        <f>ลงรายงาน!J55</f>
        <v>0</v>
      </c>
      <c r="K27" s="89">
        <f>ลงรายงาน!K55</f>
        <v>0</v>
      </c>
      <c r="L27" s="89">
        <f>ลงรายงาน!L55</f>
        <v>0</v>
      </c>
      <c r="M27" s="89">
        <f>ลงรายงาน!M55</f>
        <v>0</v>
      </c>
      <c r="N27" s="89">
        <f>ลงรายงาน!N55</f>
        <v>0</v>
      </c>
      <c r="O27" s="89">
        <f>ลงรายงาน!O55</f>
        <v>0</v>
      </c>
      <c r="P27" s="89">
        <f>ลงรายงาน!P55</f>
        <v>0</v>
      </c>
      <c r="Q27" s="89">
        <f>SUM(E27:P27)</f>
        <v>0</v>
      </c>
    </row>
    <row r="28" spans="1:17" x14ac:dyDescent="0.2">
      <c r="A28" s="147"/>
      <c r="B28" s="148"/>
      <c r="C28" s="158"/>
      <c r="D28" s="88" t="s">
        <v>236</v>
      </c>
      <c r="E28" s="89">
        <f>ลงรายงาน!E58</f>
        <v>0</v>
      </c>
      <c r="F28" s="89">
        <f>ลงรายงาน!F58</f>
        <v>0</v>
      </c>
      <c r="G28" s="89">
        <f>ลงรายงาน!G58</f>
        <v>0</v>
      </c>
      <c r="H28" s="89">
        <f>ลงรายงาน!H58</f>
        <v>0</v>
      </c>
      <c r="I28" s="89">
        <f>ลงรายงาน!I58</f>
        <v>0</v>
      </c>
      <c r="J28" s="89">
        <f>ลงรายงาน!J58</f>
        <v>0</v>
      </c>
      <c r="K28" s="89">
        <f>ลงรายงาน!K58</f>
        <v>0</v>
      </c>
      <c r="L28" s="89">
        <f>ลงรายงาน!L58</f>
        <v>0</v>
      </c>
      <c r="M28" s="89">
        <f>ลงรายงาน!M58</f>
        <v>0</v>
      </c>
      <c r="N28" s="89">
        <f>ลงรายงาน!N58</f>
        <v>0</v>
      </c>
      <c r="O28" s="89">
        <f>ลงรายงาน!O58</f>
        <v>0</v>
      </c>
      <c r="P28" s="89">
        <f>ลงรายงาน!P58</f>
        <v>0</v>
      </c>
      <c r="Q28" s="89">
        <f>SUM(E28:P28)</f>
        <v>0</v>
      </c>
    </row>
    <row r="29" spans="1:17" s="193" customFormat="1" x14ac:dyDescent="0.2">
      <c r="A29" s="149"/>
      <c r="B29" s="150"/>
      <c r="C29" s="159"/>
      <c r="D29" s="191" t="s">
        <v>26</v>
      </c>
      <c r="E29" s="192" t="e">
        <f>SUM(E28*100)/E27</f>
        <v>#DIV/0!</v>
      </c>
      <c r="F29" s="192" t="e">
        <f t="shared" ref="F29:P29" si="7">SUM(F28*100)/F27</f>
        <v>#DIV/0!</v>
      </c>
      <c r="G29" s="192" t="e">
        <f t="shared" si="7"/>
        <v>#DIV/0!</v>
      </c>
      <c r="H29" s="192" t="e">
        <f t="shared" si="7"/>
        <v>#DIV/0!</v>
      </c>
      <c r="I29" s="192" t="e">
        <f t="shared" si="7"/>
        <v>#DIV/0!</v>
      </c>
      <c r="J29" s="192" t="e">
        <f t="shared" si="7"/>
        <v>#DIV/0!</v>
      </c>
      <c r="K29" s="192" t="e">
        <f t="shared" si="7"/>
        <v>#DIV/0!</v>
      </c>
      <c r="L29" s="192" t="e">
        <f t="shared" si="7"/>
        <v>#DIV/0!</v>
      </c>
      <c r="M29" s="192" t="e">
        <f t="shared" si="7"/>
        <v>#DIV/0!</v>
      </c>
      <c r="N29" s="192" t="e">
        <f t="shared" si="7"/>
        <v>#DIV/0!</v>
      </c>
      <c r="O29" s="192" t="e">
        <f t="shared" si="7"/>
        <v>#DIV/0!</v>
      </c>
      <c r="P29" s="192" t="e">
        <f t="shared" si="7"/>
        <v>#DIV/0!</v>
      </c>
      <c r="Q29" s="192" t="e">
        <f t="shared" ref="Q29" si="8">SUM(Q28*100)/Q27</f>
        <v>#DIV/0!</v>
      </c>
    </row>
    <row r="30" spans="1:17" x14ac:dyDescent="0.2">
      <c r="A30" s="172" t="s">
        <v>243</v>
      </c>
      <c r="B30" s="173"/>
      <c r="C30" s="157" t="s">
        <v>202</v>
      </c>
      <c r="D30" s="88" t="s">
        <v>244</v>
      </c>
      <c r="E30" s="89">
        <f>ลงรายงาน!E97</f>
        <v>0</v>
      </c>
      <c r="F30" s="89">
        <f>ลงรายงาน!F97</f>
        <v>0</v>
      </c>
      <c r="G30" s="89">
        <f>ลงรายงาน!G97</f>
        <v>0</v>
      </c>
      <c r="H30" s="89">
        <f>ลงรายงาน!H97</f>
        <v>0</v>
      </c>
      <c r="I30" s="89">
        <f>ลงรายงาน!I97</f>
        <v>0</v>
      </c>
      <c r="J30" s="89">
        <f>ลงรายงาน!J97</f>
        <v>0</v>
      </c>
      <c r="K30" s="89">
        <f>ลงรายงาน!K97</f>
        <v>0</v>
      </c>
      <c r="L30" s="89">
        <f>ลงรายงาน!L97</f>
        <v>0</v>
      </c>
      <c r="M30" s="89">
        <f>ลงรายงาน!M97</f>
        <v>0</v>
      </c>
      <c r="N30" s="89">
        <f>ลงรายงาน!N97</f>
        <v>0</v>
      </c>
      <c r="O30" s="89">
        <f>ลงรายงาน!O97</f>
        <v>0</v>
      </c>
      <c r="P30" s="89">
        <f>ลงรายงาน!P97</f>
        <v>0</v>
      </c>
      <c r="Q30" s="89">
        <f>SUM(E30:P30)</f>
        <v>0</v>
      </c>
    </row>
    <row r="31" spans="1:17" x14ac:dyDescent="0.2">
      <c r="A31" s="174"/>
      <c r="B31" s="175"/>
      <c r="C31" s="158"/>
      <c r="D31" s="88" t="s">
        <v>245</v>
      </c>
      <c r="E31" s="89">
        <f>ลงรายงาน!E98</f>
        <v>0</v>
      </c>
      <c r="F31" s="89">
        <f>ลงรายงาน!F98</f>
        <v>0</v>
      </c>
      <c r="G31" s="89">
        <f>ลงรายงาน!G98</f>
        <v>0</v>
      </c>
      <c r="H31" s="89">
        <f>ลงรายงาน!H98</f>
        <v>0</v>
      </c>
      <c r="I31" s="89">
        <f>ลงรายงาน!I98</f>
        <v>0</v>
      </c>
      <c r="J31" s="89">
        <f>ลงรายงาน!J98</f>
        <v>0</v>
      </c>
      <c r="K31" s="89">
        <f>ลงรายงาน!K98</f>
        <v>0</v>
      </c>
      <c r="L31" s="89">
        <f>ลงรายงาน!L98</f>
        <v>0</v>
      </c>
      <c r="M31" s="89">
        <f>ลงรายงาน!M98</f>
        <v>0</v>
      </c>
      <c r="N31" s="89">
        <f>ลงรายงาน!N98</f>
        <v>0</v>
      </c>
      <c r="O31" s="89">
        <f>ลงรายงาน!O98</f>
        <v>0</v>
      </c>
      <c r="P31" s="89">
        <f>ลงรายงาน!P98</f>
        <v>0</v>
      </c>
      <c r="Q31" s="89">
        <f>SUM(E31:P31)</f>
        <v>0</v>
      </c>
    </row>
    <row r="32" spans="1:17" s="193" customFormat="1" x14ac:dyDescent="0.2">
      <c r="A32" s="176"/>
      <c r="B32" s="177"/>
      <c r="C32" s="159"/>
      <c r="D32" s="191" t="s">
        <v>26</v>
      </c>
      <c r="E32" s="192" t="e">
        <f>SUM(E31*100)/E30</f>
        <v>#DIV/0!</v>
      </c>
      <c r="F32" s="192" t="e">
        <f t="shared" ref="F32" si="9">SUM(F31*100)/F30</f>
        <v>#DIV/0!</v>
      </c>
      <c r="G32" s="192" t="e">
        <f t="shared" ref="G32" si="10">SUM(G31*100)/G30</f>
        <v>#DIV/0!</v>
      </c>
      <c r="H32" s="192" t="e">
        <f t="shared" ref="H32:Q32" si="11">SUM(H31*100)/H30</f>
        <v>#DIV/0!</v>
      </c>
      <c r="I32" s="192" t="e">
        <f t="shared" si="11"/>
        <v>#DIV/0!</v>
      </c>
      <c r="J32" s="192" t="e">
        <f t="shared" si="11"/>
        <v>#DIV/0!</v>
      </c>
      <c r="K32" s="192" t="e">
        <f t="shared" si="11"/>
        <v>#DIV/0!</v>
      </c>
      <c r="L32" s="192" t="e">
        <f t="shared" si="11"/>
        <v>#DIV/0!</v>
      </c>
      <c r="M32" s="192" t="e">
        <f t="shared" si="11"/>
        <v>#DIV/0!</v>
      </c>
      <c r="N32" s="192" t="e">
        <f t="shared" si="11"/>
        <v>#DIV/0!</v>
      </c>
      <c r="O32" s="192" t="e">
        <f t="shared" si="11"/>
        <v>#DIV/0!</v>
      </c>
      <c r="P32" s="192" t="e">
        <f t="shared" si="11"/>
        <v>#DIV/0!</v>
      </c>
      <c r="Q32" s="192" t="e">
        <f t="shared" si="11"/>
        <v>#DIV/0!</v>
      </c>
    </row>
    <row r="33" spans="1:17" x14ac:dyDescent="0.2">
      <c r="A33" s="183" t="s">
        <v>144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5"/>
    </row>
    <row r="34" spans="1:17" x14ac:dyDescent="0.2">
      <c r="A34" s="145" t="s">
        <v>252</v>
      </c>
      <c r="B34" s="146"/>
      <c r="C34" s="157" t="s">
        <v>141</v>
      </c>
      <c r="D34" s="88" t="s">
        <v>248</v>
      </c>
      <c r="E34" s="89">
        <f>ลงรายงาน!E51</f>
        <v>0</v>
      </c>
      <c r="F34" s="89">
        <f>ลงรายงาน!F51</f>
        <v>0</v>
      </c>
      <c r="G34" s="89">
        <f>ลงรายงาน!G51</f>
        <v>0</v>
      </c>
      <c r="H34" s="89">
        <f>ลงรายงาน!H51</f>
        <v>0</v>
      </c>
      <c r="I34" s="89">
        <f>ลงรายงาน!I51</f>
        <v>0</v>
      </c>
      <c r="J34" s="89">
        <f>ลงรายงาน!J51</f>
        <v>0</v>
      </c>
      <c r="K34" s="89">
        <f>ลงรายงาน!K51</f>
        <v>0</v>
      </c>
      <c r="L34" s="89">
        <f>ลงรายงาน!L51</f>
        <v>0</v>
      </c>
      <c r="M34" s="89">
        <f>ลงรายงาน!M51</f>
        <v>0</v>
      </c>
      <c r="N34" s="89">
        <f>ลงรายงาน!N51</f>
        <v>0</v>
      </c>
      <c r="O34" s="89">
        <f>ลงรายงาน!O51</f>
        <v>0</v>
      </c>
      <c r="P34" s="89">
        <f>ลงรายงาน!P51</f>
        <v>0</v>
      </c>
      <c r="Q34" s="89">
        <f>SUM(E34:P34)</f>
        <v>0</v>
      </c>
    </row>
    <row r="35" spans="1:17" x14ac:dyDescent="0.2">
      <c r="A35" s="147"/>
      <c r="B35" s="148"/>
      <c r="C35" s="158"/>
      <c r="D35" s="88" t="s">
        <v>249</v>
      </c>
      <c r="E35" s="89">
        <f>ลงรายงาน!E52</f>
        <v>0</v>
      </c>
      <c r="F35" s="89">
        <f>ลงรายงาน!F52</f>
        <v>0</v>
      </c>
      <c r="G35" s="89">
        <f>ลงรายงาน!G52</f>
        <v>0</v>
      </c>
      <c r="H35" s="89">
        <f>ลงรายงาน!H52</f>
        <v>0</v>
      </c>
      <c r="I35" s="89">
        <f>ลงรายงาน!I52</f>
        <v>0</v>
      </c>
      <c r="J35" s="89">
        <f>ลงรายงาน!J52</f>
        <v>0</v>
      </c>
      <c r="K35" s="89">
        <f>ลงรายงาน!K52</f>
        <v>0</v>
      </c>
      <c r="L35" s="89">
        <f>ลงรายงาน!L52</f>
        <v>0</v>
      </c>
      <c r="M35" s="89">
        <f>ลงรายงาน!M52</f>
        <v>0</v>
      </c>
      <c r="N35" s="89">
        <f>ลงรายงาน!N52</f>
        <v>0</v>
      </c>
      <c r="O35" s="89">
        <f>ลงรายงาน!O52</f>
        <v>0</v>
      </c>
      <c r="P35" s="89">
        <f>ลงรายงาน!P52</f>
        <v>0</v>
      </c>
      <c r="Q35" s="89">
        <f>SUM(E35:P35)</f>
        <v>0</v>
      </c>
    </row>
    <row r="36" spans="1:17" s="193" customFormat="1" x14ac:dyDescent="0.2">
      <c r="A36" s="149"/>
      <c r="B36" s="150"/>
      <c r="C36" s="159"/>
      <c r="D36" s="191" t="s">
        <v>26</v>
      </c>
      <c r="E36" s="192" t="e">
        <f>SUM(E35*100)/E34</f>
        <v>#DIV/0!</v>
      </c>
      <c r="F36" s="192" t="e">
        <f t="shared" ref="F36:Q36" si="12">SUM(F35*100)/F34</f>
        <v>#DIV/0!</v>
      </c>
      <c r="G36" s="192" t="e">
        <f t="shared" si="12"/>
        <v>#DIV/0!</v>
      </c>
      <c r="H36" s="192" t="e">
        <f t="shared" si="12"/>
        <v>#DIV/0!</v>
      </c>
      <c r="I36" s="192" t="e">
        <f t="shared" si="12"/>
        <v>#DIV/0!</v>
      </c>
      <c r="J36" s="192" t="e">
        <f t="shared" si="12"/>
        <v>#DIV/0!</v>
      </c>
      <c r="K36" s="192" t="e">
        <f t="shared" si="12"/>
        <v>#DIV/0!</v>
      </c>
      <c r="L36" s="192" t="e">
        <f t="shared" si="12"/>
        <v>#DIV/0!</v>
      </c>
      <c r="M36" s="192" t="e">
        <f t="shared" si="12"/>
        <v>#DIV/0!</v>
      </c>
      <c r="N36" s="192" t="e">
        <f t="shared" si="12"/>
        <v>#DIV/0!</v>
      </c>
      <c r="O36" s="192" t="e">
        <f t="shared" si="12"/>
        <v>#DIV/0!</v>
      </c>
      <c r="P36" s="192" t="e">
        <f t="shared" si="12"/>
        <v>#DIV/0!</v>
      </c>
      <c r="Q36" s="192" t="e">
        <f t="shared" si="12"/>
        <v>#DIV/0!</v>
      </c>
    </row>
    <row r="37" spans="1:17" x14ac:dyDescent="0.2">
      <c r="A37" s="172" t="s">
        <v>253</v>
      </c>
      <c r="B37" s="173"/>
      <c r="C37" s="93"/>
      <c r="D37" s="88" t="s">
        <v>250</v>
      </c>
      <c r="E37" s="89">
        <f>ลงรายงาน!E3+ลงรายงาน!E4+ลงรายงาน!E5+ลงรายงาน!E6+ลงรายงาน!E7+ลงรายงาน!E8+ลงรายงาน!E9+ลงรายงาน!E10+ลงรายงาน!E11+ลงรายงาน!E12</f>
        <v>0</v>
      </c>
      <c r="F37" s="89">
        <f>ลงรายงาน!F3+ลงรายงาน!F4+ลงรายงาน!F5+ลงรายงาน!F6+ลงรายงาน!F7+ลงรายงาน!F8+ลงรายงาน!F9+ลงรายงาน!F10+ลงรายงาน!F11+ลงรายงาน!F12</f>
        <v>0</v>
      </c>
      <c r="G37" s="89">
        <f>ลงรายงาน!G3+ลงรายงาน!G4+ลงรายงาน!G5+ลงรายงาน!G6+ลงรายงาน!G7+ลงรายงาน!G8+ลงรายงาน!G9+ลงรายงาน!G10+ลงรายงาน!G11+ลงรายงาน!G12</f>
        <v>0</v>
      </c>
      <c r="H37" s="89">
        <f>ลงรายงาน!H3+ลงรายงาน!H4+ลงรายงาน!H5+ลงรายงาน!H6+ลงรายงาน!H7+ลงรายงาน!H8+ลงรายงาน!H9+ลงรายงาน!H10+ลงรายงาน!H11+ลงรายงาน!H12</f>
        <v>0</v>
      </c>
      <c r="I37" s="89">
        <f>ลงรายงาน!I3+ลงรายงาน!I4+ลงรายงาน!I5+ลงรายงาน!I6+ลงรายงาน!I7+ลงรายงาน!I8+ลงรายงาน!I9+ลงรายงาน!I10+ลงรายงาน!I11+ลงรายงาน!I12</f>
        <v>0</v>
      </c>
      <c r="J37" s="89">
        <f>ลงรายงาน!J3+ลงรายงาน!J4+ลงรายงาน!J5+ลงรายงาน!J6+ลงรายงาน!J7+ลงรายงาน!J8+ลงรายงาน!J9+ลงรายงาน!J10+ลงรายงาน!J11+ลงรายงาน!J12</f>
        <v>0</v>
      </c>
      <c r="K37" s="89">
        <f>ลงรายงาน!K3+ลงรายงาน!K4+ลงรายงาน!K5+ลงรายงาน!K6+ลงรายงาน!K7+ลงรายงาน!K8+ลงรายงาน!K9+ลงรายงาน!K10+ลงรายงาน!K11+ลงรายงาน!K12</f>
        <v>0</v>
      </c>
      <c r="L37" s="89">
        <f>ลงรายงาน!L3+ลงรายงาน!L4+ลงรายงาน!L5+ลงรายงาน!L6+ลงรายงาน!L7+ลงรายงาน!L8+ลงรายงาน!L9+ลงรายงาน!L10+ลงรายงาน!L11+ลงรายงาน!L12</f>
        <v>0</v>
      </c>
      <c r="M37" s="89">
        <f>ลงรายงาน!M3+ลงรายงาน!M4+ลงรายงาน!M5+ลงรายงาน!M6+ลงรายงาน!M7+ลงรายงาน!M8+ลงรายงาน!M9+ลงรายงาน!M10+ลงรายงาน!M11+ลงรายงาน!M12</f>
        <v>0</v>
      </c>
      <c r="N37" s="89">
        <f>ลงรายงาน!N3+ลงรายงาน!N4+ลงรายงาน!N5+ลงรายงาน!N6+ลงรายงาน!N7+ลงรายงาน!N8+ลงรายงาน!N9+ลงรายงาน!N10+ลงรายงาน!N11+ลงรายงาน!N12</f>
        <v>0</v>
      </c>
      <c r="O37" s="89">
        <f>ลงรายงาน!O3+ลงรายงาน!O4+ลงรายงาน!O5+ลงรายงาน!O6+ลงรายงาน!O7+ลงรายงาน!O8+ลงรายงาน!O9+ลงรายงาน!O10+ลงรายงาน!O11+ลงรายงาน!O12</f>
        <v>0</v>
      </c>
      <c r="P37" s="89">
        <f>ลงรายงาน!P3+ลงรายงาน!P4+ลงรายงาน!P5+ลงรายงาน!P6+ลงรายงาน!P7+ลงรายงาน!P8+ลงรายงาน!P9+ลงรายงาน!P10+ลงรายงาน!P11+ลงรายงาน!P12</f>
        <v>0</v>
      </c>
      <c r="Q37" s="89">
        <f>SUM(E37:P37)</f>
        <v>0</v>
      </c>
    </row>
    <row r="38" spans="1:17" x14ac:dyDescent="0.2">
      <c r="A38" s="174"/>
      <c r="B38" s="175"/>
      <c r="C38" s="94"/>
      <c r="D38" s="88" t="s">
        <v>251</v>
      </c>
      <c r="E38" s="89">
        <f>ลงรายงาน!E3+ลงรายงาน!E4+ลงรายงาน!E5+ลงรายงาน!E8+ลงรายงาน!E9+ลงรายงาน!E10+ลงรายงาน!E11+ลงรายงาน!E12</f>
        <v>0</v>
      </c>
      <c r="F38" s="89">
        <f>ลงรายงาน!F3+ลงรายงาน!F4+ลงรายงาน!F5+ลงรายงาน!F8+ลงรายงาน!F9+ลงรายงาน!F10+ลงรายงาน!F11+ลงรายงาน!F12</f>
        <v>0</v>
      </c>
      <c r="G38" s="89">
        <f>ลงรายงาน!G3+ลงรายงาน!G4+ลงรายงาน!G5+ลงรายงาน!G8+ลงรายงาน!G9+ลงรายงาน!G10+ลงรายงาน!G11+ลงรายงาน!G12</f>
        <v>0</v>
      </c>
      <c r="H38" s="89">
        <f>ลงรายงาน!H3+ลงรายงาน!H4+ลงรายงาน!H5+ลงรายงาน!H8+ลงรายงาน!H9+ลงรายงาน!H10+ลงรายงาน!H11+ลงรายงาน!H12</f>
        <v>0</v>
      </c>
      <c r="I38" s="89">
        <f>ลงรายงาน!I3+ลงรายงาน!I4+ลงรายงาน!I5+ลงรายงาน!I8+ลงรายงาน!I9+ลงรายงาน!I10+ลงรายงาน!I11+ลงรายงาน!I12</f>
        <v>0</v>
      </c>
      <c r="J38" s="89">
        <f>ลงรายงาน!J3+ลงรายงาน!J4+ลงรายงาน!J5+ลงรายงาน!J8+ลงรายงาน!J9+ลงรายงาน!J10+ลงรายงาน!J11+ลงรายงาน!J12</f>
        <v>0</v>
      </c>
      <c r="K38" s="89">
        <f>ลงรายงาน!K3+ลงรายงาน!K4+ลงรายงาน!K5+ลงรายงาน!K8+ลงรายงาน!K9+ลงรายงาน!K10+ลงรายงาน!K11+ลงรายงาน!K12</f>
        <v>0</v>
      </c>
      <c r="L38" s="89">
        <f>ลงรายงาน!L3+ลงรายงาน!L4+ลงรายงาน!L5+ลงรายงาน!L8+ลงรายงาน!L9+ลงรายงาน!L10+ลงรายงาน!L11+ลงรายงาน!L12</f>
        <v>0</v>
      </c>
      <c r="M38" s="89">
        <f>ลงรายงาน!M3+ลงรายงาน!M4+ลงรายงาน!M5+ลงรายงาน!M8+ลงรายงาน!M9+ลงรายงาน!M10+ลงรายงาน!M11+ลงรายงาน!M12</f>
        <v>0</v>
      </c>
      <c r="N38" s="89">
        <f>ลงรายงาน!N3+ลงรายงาน!N4+ลงรายงาน!N5+ลงรายงาน!N8+ลงรายงาน!N9+ลงรายงาน!N10+ลงรายงาน!N11+ลงรายงาน!N12</f>
        <v>0</v>
      </c>
      <c r="O38" s="89">
        <f>ลงรายงาน!O3+ลงรายงาน!O4+ลงรายงาน!O5+ลงรายงาน!O8+ลงรายงาน!O9+ลงรายงาน!O10+ลงรายงาน!O11+ลงรายงาน!O12</f>
        <v>0</v>
      </c>
      <c r="P38" s="89">
        <f>ลงรายงาน!P3+ลงรายงาน!P4+ลงรายงาน!P5+ลงรายงาน!P8+ลงรายงาน!P9+ลงรายงาน!P10+ลงรายงาน!P11+ลงรายงาน!P12</f>
        <v>0</v>
      </c>
      <c r="Q38" s="89">
        <f>SUM(E38:P38)</f>
        <v>0</v>
      </c>
    </row>
    <row r="39" spans="1:17" s="193" customFormat="1" x14ac:dyDescent="0.2">
      <c r="A39" s="176"/>
      <c r="B39" s="177"/>
      <c r="C39" s="194"/>
      <c r="D39" s="191" t="s">
        <v>26</v>
      </c>
      <c r="E39" s="192" t="e">
        <f>SUM(E38*100)/E37</f>
        <v>#DIV/0!</v>
      </c>
      <c r="F39" s="192" t="e">
        <f t="shared" ref="F39:Q39" si="13">SUM(F38*100)/F37</f>
        <v>#DIV/0!</v>
      </c>
      <c r="G39" s="192" t="e">
        <f t="shared" si="13"/>
        <v>#DIV/0!</v>
      </c>
      <c r="H39" s="192" t="e">
        <f t="shared" si="13"/>
        <v>#DIV/0!</v>
      </c>
      <c r="I39" s="192" t="e">
        <f t="shared" si="13"/>
        <v>#DIV/0!</v>
      </c>
      <c r="J39" s="192" t="e">
        <f t="shared" si="13"/>
        <v>#DIV/0!</v>
      </c>
      <c r="K39" s="192" t="e">
        <f t="shared" si="13"/>
        <v>#DIV/0!</v>
      </c>
      <c r="L39" s="192" t="e">
        <f t="shared" si="13"/>
        <v>#DIV/0!</v>
      </c>
      <c r="M39" s="192" t="e">
        <f t="shared" si="13"/>
        <v>#DIV/0!</v>
      </c>
      <c r="N39" s="192" t="e">
        <f t="shared" si="13"/>
        <v>#DIV/0!</v>
      </c>
      <c r="O39" s="192" t="e">
        <f t="shared" si="13"/>
        <v>#DIV/0!</v>
      </c>
      <c r="P39" s="192" t="e">
        <f t="shared" si="13"/>
        <v>#DIV/0!</v>
      </c>
      <c r="Q39" s="192" t="e">
        <f t="shared" si="13"/>
        <v>#DIV/0!</v>
      </c>
    </row>
    <row r="40" spans="1:17" x14ac:dyDescent="0.2">
      <c r="A40" s="172" t="s">
        <v>254</v>
      </c>
      <c r="B40" s="173"/>
      <c r="C40" s="93"/>
      <c r="D40" s="88" t="s">
        <v>247</v>
      </c>
      <c r="E40" s="89">
        <f>ลงรายงาน!E3+ลงรายงาน!E4+ลงรายงาน!E8+ลงรายงาน!E9</f>
        <v>0</v>
      </c>
      <c r="F40" s="89">
        <f>ลงรายงาน!F3+ลงรายงาน!F4+ลงรายงาน!F8+ลงรายงาน!F9</f>
        <v>0</v>
      </c>
      <c r="G40" s="89">
        <f>ลงรายงาน!G3+ลงรายงาน!G4+ลงรายงาน!G8+ลงรายงาน!G9</f>
        <v>0</v>
      </c>
      <c r="H40" s="89">
        <f>ลงรายงาน!H3+ลงรายงาน!H4+ลงรายงาน!H8+ลงรายงาน!H9</f>
        <v>0</v>
      </c>
      <c r="I40" s="89">
        <f>ลงรายงาน!I3+ลงรายงาน!I4+ลงรายงาน!I8+ลงรายงาน!I9</f>
        <v>0</v>
      </c>
      <c r="J40" s="89">
        <f>ลงรายงาน!J3+ลงรายงาน!J4+ลงรายงาน!J8+ลงรายงาน!J9</f>
        <v>0</v>
      </c>
      <c r="K40" s="89">
        <f>ลงรายงาน!K3+ลงรายงาน!K4+ลงรายงาน!K8+ลงรายงาน!K9</f>
        <v>0</v>
      </c>
      <c r="L40" s="89">
        <f>ลงรายงาน!L3+ลงรายงาน!L4+ลงรายงาน!L8+ลงรายงาน!L9</f>
        <v>0</v>
      </c>
      <c r="M40" s="89">
        <f>ลงรายงาน!M3+ลงรายงาน!M4+ลงรายงาน!M8+ลงรายงาน!M9</f>
        <v>0</v>
      </c>
      <c r="N40" s="89">
        <f>ลงรายงาน!N3+ลงรายงาน!N4+ลงรายงาน!N8+ลงรายงาน!N9</f>
        <v>0</v>
      </c>
      <c r="O40" s="89">
        <f>ลงรายงาน!O3+ลงรายงาน!O4+ลงรายงาน!O8+ลงรายงาน!O9</f>
        <v>0</v>
      </c>
      <c r="P40" s="89">
        <f>ลงรายงาน!P3+ลงรายงาน!P4+ลงรายงาน!P8+ลงรายงาน!P9</f>
        <v>0</v>
      </c>
      <c r="Q40" s="89">
        <f>SUM(E40:P40)</f>
        <v>0</v>
      </c>
    </row>
    <row r="41" spans="1:17" x14ac:dyDescent="0.2">
      <c r="A41" s="174"/>
      <c r="B41" s="175"/>
      <c r="C41" s="94"/>
      <c r="D41" s="88" t="s">
        <v>246</v>
      </c>
      <c r="E41" s="89">
        <f>ลงรายงาน!E33</f>
        <v>0</v>
      </c>
      <c r="F41" s="89">
        <f>ลงรายงาน!F33</f>
        <v>0</v>
      </c>
      <c r="G41" s="89">
        <f>ลงรายงาน!G33</f>
        <v>0</v>
      </c>
      <c r="H41" s="89">
        <f>ลงรายงาน!H33</f>
        <v>0</v>
      </c>
      <c r="I41" s="89">
        <f>ลงรายงาน!I33</f>
        <v>0</v>
      </c>
      <c r="J41" s="89">
        <f>ลงรายงาน!J33</f>
        <v>0</v>
      </c>
      <c r="K41" s="89">
        <f>ลงรายงาน!K33</f>
        <v>0</v>
      </c>
      <c r="L41" s="89">
        <f>ลงรายงาน!L33</f>
        <v>0</v>
      </c>
      <c r="M41" s="89">
        <f>ลงรายงาน!M33</f>
        <v>0</v>
      </c>
      <c r="N41" s="89">
        <f>ลงรายงาน!N33</f>
        <v>0</v>
      </c>
      <c r="O41" s="89">
        <f>ลงรายงาน!O33</f>
        <v>0</v>
      </c>
      <c r="P41" s="89">
        <f>ลงรายงาน!P33</f>
        <v>0</v>
      </c>
      <c r="Q41" s="89">
        <f>SUM(E41:P41)</f>
        <v>0</v>
      </c>
    </row>
    <row r="42" spans="1:17" s="193" customFormat="1" x14ac:dyDescent="0.2">
      <c r="A42" s="176"/>
      <c r="B42" s="177"/>
      <c r="C42" s="194"/>
      <c r="D42" s="191" t="s">
        <v>26</v>
      </c>
      <c r="E42" s="192" t="e">
        <f t="shared" ref="E42:Q42" si="14">SUM(E41*100)/E40</f>
        <v>#DIV/0!</v>
      </c>
      <c r="F42" s="192" t="e">
        <f t="shared" si="14"/>
        <v>#DIV/0!</v>
      </c>
      <c r="G42" s="192" t="e">
        <f t="shared" si="14"/>
        <v>#DIV/0!</v>
      </c>
      <c r="H42" s="192" t="e">
        <f t="shared" si="14"/>
        <v>#DIV/0!</v>
      </c>
      <c r="I42" s="192" t="e">
        <f t="shared" si="14"/>
        <v>#DIV/0!</v>
      </c>
      <c r="J42" s="192" t="e">
        <f t="shared" si="14"/>
        <v>#DIV/0!</v>
      </c>
      <c r="K42" s="192" t="e">
        <f t="shared" si="14"/>
        <v>#DIV/0!</v>
      </c>
      <c r="L42" s="192" t="e">
        <f t="shared" si="14"/>
        <v>#DIV/0!</v>
      </c>
      <c r="M42" s="192" t="e">
        <f t="shared" si="14"/>
        <v>#DIV/0!</v>
      </c>
      <c r="N42" s="192" t="e">
        <f t="shared" si="14"/>
        <v>#DIV/0!</v>
      </c>
      <c r="O42" s="192" t="e">
        <f t="shared" si="14"/>
        <v>#DIV/0!</v>
      </c>
      <c r="P42" s="192" t="e">
        <f t="shared" si="14"/>
        <v>#DIV/0!</v>
      </c>
      <c r="Q42" s="192" t="e">
        <f t="shared" si="14"/>
        <v>#DIV/0!</v>
      </c>
    </row>
    <row r="43" spans="1:17" hidden="1" x14ac:dyDescent="0.2">
      <c r="A43" s="151"/>
      <c r="B43" s="152"/>
      <c r="C43" s="142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1:17" hidden="1" x14ac:dyDescent="0.2">
      <c r="A44" s="153"/>
      <c r="B44" s="154"/>
      <c r="C44" s="143"/>
      <c r="D44" s="88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1:17" hidden="1" x14ac:dyDescent="0.2">
      <c r="A45" s="155"/>
      <c r="B45" s="156"/>
      <c r="C45" s="144"/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1:17" hidden="1" x14ac:dyDescent="0.2">
      <c r="A46" s="151"/>
      <c r="B46" s="152"/>
      <c r="C46" s="142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1:17" hidden="1" x14ac:dyDescent="0.2">
      <c r="A47" s="153"/>
      <c r="B47" s="154"/>
      <c r="C47" s="143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1:17" hidden="1" x14ac:dyDescent="0.2">
      <c r="A48" s="155"/>
      <c r="B48" s="156"/>
      <c r="C48" s="144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</row>
  </sheetData>
  <sheetProtection password="C741" sheet="1" objects="1" scenarios="1"/>
  <mergeCells count="32">
    <mergeCell ref="A43:B45"/>
    <mergeCell ref="C43:C45"/>
    <mergeCell ref="A46:B48"/>
    <mergeCell ref="C46:C48"/>
    <mergeCell ref="A37:B39"/>
    <mergeCell ref="A40:B42"/>
    <mergeCell ref="C21:C23"/>
    <mergeCell ref="A10:Q10"/>
    <mergeCell ref="C30:C32"/>
    <mergeCell ref="A14:B14"/>
    <mergeCell ref="A15:B17"/>
    <mergeCell ref="C15:C17"/>
    <mergeCell ref="A34:B36"/>
    <mergeCell ref="A21:B23"/>
    <mergeCell ref="A27:B29"/>
    <mergeCell ref="C7:C9"/>
    <mergeCell ref="A18:B20"/>
    <mergeCell ref="C27:C29"/>
    <mergeCell ref="C24:C26"/>
    <mergeCell ref="C18:C20"/>
    <mergeCell ref="A11:B13"/>
    <mergeCell ref="C34:C36"/>
    <mergeCell ref="A30:B32"/>
    <mergeCell ref="A33:Q33"/>
    <mergeCell ref="A1:D1"/>
    <mergeCell ref="C4:C6"/>
    <mergeCell ref="C11:C13"/>
    <mergeCell ref="A24:B26"/>
    <mergeCell ref="A7:B9"/>
    <mergeCell ref="A4:B6"/>
    <mergeCell ref="A3:Q3"/>
    <mergeCell ref="A2:B2"/>
  </mergeCells>
  <conditionalFormatting sqref="E6:Q6">
    <cfRule type="cellIs" dxfId="68" priority="30" operator="greaterThan">
      <formula>16</formula>
    </cfRule>
    <cfRule type="cellIs" dxfId="67" priority="31" operator="lessThanOrEqual">
      <formula>16</formula>
    </cfRule>
    <cfRule type="cellIs" dxfId="66" priority="32" operator="greaterThan">
      <formula>16</formula>
    </cfRule>
    <cfRule type="cellIs" dxfId="65" priority="33" operator="lessThanOrEqual">
      <formula>16</formula>
    </cfRule>
    <cfRule type="cellIs" dxfId="64" priority="50" operator="greaterThan">
      <formula>16</formula>
    </cfRule>
    <cfRule type="cellIs" dxfId="63" priority="51" operator="between">
      <formula>0</formula>
      <formula>16</formula>
    </cfRule>
    <cfRule type="cellIs" dxfId="62" priority="54" operator="greaterThan">
      <formula>16</formula>
    </cfRule>
    <cfRule type="cellIs" dxfId="61" priority="55" operator="between">
      <formula>0</formula>
      <formula>16</formula>
    </cfRule>
    <cfRule type="cellIs" dxfId="60" priority="75" operator="between">
      <formula>16</formula>
      <formula>100</formula>
    </cfRule>
    <cfRule type="cellIs" dxfId="59" priority="76" operator="between">
      <formula>16</formula>
      <formula>50</formula>
    </cfRule>
    <cfRule type="cellIs" dxfId="58" priority="77" operator="between">
      <formula>0</formula>
      <formula>15.9</formula>
    </cfRule>
  </conditionalFormatting>
  <conditionalFormatting sqref="E13:Q13">
    <cfRule type="cellIs" dxfId="57" priority="28" operator="greaterThan">
      <formula>12</formula>
    </cfRule>
    <cfRule type="cellIs" dxfId="56" priority="29" operator="lessThanOrEqual">
      <formula>12</formula>
    </cfRule>
    <cfRule type="cellIs" dxfId="55" priority="48" operator="greaterThan">
      <formula>12</formula>
    </cfRule>
    <cfRule type="cellIs" dxfId="54" priority="49" operator="between">
      <formula>0</formula>
      <formula>12</formula>
    </cfRule>
    <cfRule type="cellIs" dxfId="53" priority="52" operator="greaterThan">
      <formula>12</formula>
    </cfRule>
    <cfRule type="cellIs" dxfId="52" priority="53" operator="between">
      <formula>0</formula>
      <formula>12</formula>
    </cfRule>
    <cfRule type="cellIs" dxfId="51" priority="73" operator="between">
      <formula>12</formula>
      <formula>100</formula>
    </cfRule>
    <cfRule type="cellIs" dxfId="50" priority="74" operator="between">
      <formula>0</formula>
      <formula>11.9</formula>
    </cfRule>
    <cfRule type="cellIs" dxfId="49" priority="23" operator="lessThan">
      <formula>12</formula>
    </cfRule>
    <cfRule type="cellIs" dxfId="48" priority="22" operator="greaterThanOrEqual">
      <formula>12</formula>
    </cfRule>
  </conditionalFormatting>
  <conditionalFormatting sqref="E20:Q20">
    <cfRule type="cellIs" dxfId="47" priority="44" operator="between">
      <formula>0</formula>
      <formula>0.99</formula>
    </cfRule>
    <cfRule type="cellIs" dxfId="46" priority="45" operator="greaterThan">
      <formula>1</formula>
    </cfRule>
    <cfRule type="cellIs" dxfId="45" priority="68" operator="between">
      <formula>1.01</formula>
      <formula>40</formula>
    </cfRule>
    <cfRule type="cellIs" dxfId="44" priority="69" operator="between">
      <formula>1</formula>
      <formula>1</formula>
    </cfRule>
    <cfRule type="cellIs" dxfId="43" priority="70" operator="between">
      <formula>0</formula>
      <formula>0.99</formula>
    </cfRule>
    <cfRule type="cellIs" dxfId="42" priority="13" operator="lessThanOrEqual">
      <formula>1</formula>
    </cfRule>
    <cfRule type="cellIs" dxfId="41" priority="12" operator="greaterThan">
      <formula>1</formula>
    </cfRule>
  </conditionalFormatting>
  <conditionalFormatting sqref="E36:Q36">
    <cfRule type="cellIs" dxfId="40" priority="42" operator="greaterThan">
      <formula>1.5</formula>
    </cfRule>
    <cfRule type="cellIs" dxfId="39" priority="43" operator="lessThanOrEqual">
      <formula>1.5</formula>
    </cfRule>
    <cfRule type="cellIs" dxfId="38" priority="66" operator="between">
      <formula>1.6</formula>
      <formula>50</formula>
    </cfRule>
    <cfRule type="cellIs" dxfId="37" priority="67" operator="between">
      <formula>0</formula>
      <formula>1.5</formula>
    </cfRule>
    <cfRule type="cellIs" dxfId="36" priority="3" operator="lessThanOrEqual">
      <formula>1.5</formula>
    </cfRule>
    <cfRule type="cellIs" dxfId="35" priority="2" operator="greaterThan">
      <formula>1.5</formula>
    </cfRule>
  </conditionalFormatting>
  <conditionalFormatting sqref="E23:Q23">
    <cfRule type="cellIs" dxfId="34" priority="40" operator="lessThan">
      <formula>30</formula>
    </cfRule>
    <cfRule type="cellIs" dxfId="33" priority="41" operator="greaterThanOrEqual">
      <formula>30</formula>
    </cfRule>
    <cfRule type="cellIs" dxfId="32" priority="63" operator="between">
      <formula>0</formula>
      <formula>29.9</formula>
    </cfRule>
    <cfRule type="cellIs" dxfId="31" priority="64" operator="between">
      <formula>30</formula>
      <formula>100</formula>
    </cfRule>
    <cfRule type="cellIs" dxfId="30" priority="11" operator="greaterThanOrEqual">
      <formula>30</formula>
    </cfRule>
    <cfRule type="cellIs" dxfId="29" priority="10" operator="lessThan">
      <formula>30</formula>
    </cfRule>
  </conditionalFormatting>
  <conditionalFormatting sqref="E29:Q29">
    <cfRule type="cellIs" dxfId="28" priority="37" operator="lessThan">
      <formula>15</formula>
    </cfRule>
    <cfRule type="cellIs" dxfId="27" priority="38" operator="greaterThanOrEqual">
      <formula>15</formula>
    </cfRule>
    <cfRule type="cellIs" priority="39" operator="greaterThanOrEqual">
      <formula>15</formula>
    </cfRule>
    <cfRule type="cellIs" dxfId="26" priority="59" operator="between">
      <formula>15</formula>
      <formula>100</formula>
    </cfRule>
    <cfRule type="cellIs" dxfId="25" priority="60" operator="between">
      <formula>0</formula>
      <formula>14.9</formula>
    </cfRule>
    <cfRule type="cellIs" dxfId="24" priority="62" operator="between">
      <formula>15</formula>
      <formula>100</formula>
    </cfRule>
    <cfRule type="cellIs" dxfId="23" priority="7" operator="greaterThanOrEqual">
      <formula>15</formula>
    </cfRule>
    <cfRule type="cellIs" dxfId="22" priority="6" operator="lessThan">
      <formula>15</formula>
    </cfRule>
  </conditionalFormatting>
  <conditionalFormatting sqref="E26:Q26">
    <cfRule type="cellIs" dxfId="21" priority="34" operator="lessThan">
      <formula>15</formula>
    </cfRule>
    <cfRule type="cellIs" dxfId="20" priority="35" operator="lessThan">
      <formula>15</formula>
    </cfRule>
    <cfRule type="cellIs" dxfId="19" priority="36" operator="greaterThanOrEqual">
      <formula>15</formula>
    </cfRule>
    <cfRule type="cellIs" dxfId="18" priority="57" operator="between">
      <formula>15</formula>
      <formula>100</formula>
    </cfRule>
    <cfRule type="cellIs" dxfId="17" priority="58" operator="between">
      <formula>0</formula>
      <formula>14.9</formula>
    </cfRule>
    <cfRule type="cellIs" dxfId="16" priority="9" operator="greaterThanOrEqual">
      <formula>15</formula>
    </cfRule>
    <cfRule type="cellIs" dxfId="15" priority="8" operator="lessThan">
      <formula>15</formula>
    </cfRule>
  </conditionalFormatting>
  <conditionalFormatting sqref="E6">
    <cfRule type="cellIs" dxfId="14" priority="56" operator="lessThanOrEqual">
      <formula>16</formula>
    </cfRule>
  </conditionalFormatting>
  <conditionalFormatting sqref="E9:Q9">
    <cfRule type="cellIs" dxfId="13" priority="24" operator="lessThanOrEqual">
      <formula>22</formula>
    </cfRule>
    <cfRule type="cellIs" dxfId="12" priority="25" operator="greaterThan">
      <formula>22</formula>
    </cfRule>
    <cfRule type="cellIs" dxfId="11" priority="26" operator="lessThan">
      <formula>22</formula>
    </cfRule>
    <cfRule type="cellIs" dxfId="10" priority="27" operator="greaterThanOrEqual">
      <formula>22</formula>
    </cfRule>
    <cfRule type="cellIs" dxfId="9" priority="46" operator="greaterThanOrEqual">
      <formula>22</formula>
    </cfRule>
    <cfRule type="cellIs" dxfId="8" priority="47" operator="lessThan">
      <formula>22</formula>
    </cfRule>
  </conditionalFormatting>
  <conditionalFormatting sqref="E14:Q14">
    <cfRule type="cellIs" dxfId="7" priority="18" operator="between">
      <formula>1</formula>
      <formula>39</formula>
    </cfRule>
    <cfRule type="cellIs" dxfId="6" priority="17" operator="between">
      <formula>1</formula>
      <formula>39</formula>
    </cfRule>
  </conditionalFormatting>
  <conditionalFormatting sqref="E17:Q17">
    <cfRule type="cellIs" dxfId="5" priority="16" operator="greaterThan">
      <formula>60</formula>
    </cfRule>
    <cfRule type="cellIs" dxfId="4" priority="15" operator="lessThanOrEqual">
      <formula>60</formula>
    </cfRule>
    <cfRule type="cellIs" dxfId="3" priority="14" operator="greaterThan">
      <formula>60</formula>
    </cfRule>
  </conditionalFormatting>
  <conditionalFormatting sqref="E32:Q32">
    <cfRule type="cellIs" dxfId="2" priority="5" operator="lessThanOrEqual">
      <formula>20</formula>
    </cfRule>
    <cfRule type="cellIs" dxfId="1" priority="4" operator="greaterThan">
      <formula>20</formula>
    </cfRule>
  </conditionalFormatting>
  <conditionalFormatting sqref="E39:Q39">
    <cfRule type="cellIs" dxfId="0" priority="1" operator="lessThan">
      <formula>50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นิยาม</vt:lpstr>
      <vt:lpstr>ลงรายงาน</vt:lpstr>
      <vt:lpstr>ประเมินผลงาน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keng</dc:creator>
  <cp:lastModifiedBy>keng</cp:lastModifiedBy>
  <cp:lastPrinted>2018-02-03T13:25:58Z</cp:lastPrinted>
  <dcterms:created xsi:type="dcterms:W3CDTF">2017-11-13T06:32:40Z</dcterms:created>
  <dcterms:modified xsi:type="dcterms:W3CDTF">2018-02-06T05:44:02Z</dcterms:modified>
</cp:coreProperties>
</file>